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HP用\"/>
    </mc:Choice>
  </mc:AlternateContent>
  <bookViews>
    <workbookView xWindow="0" yWindow="0" windowWidth="28800" windowHeight="11460"/>
  </bookViews>
  <sheets>
    <sheet name="競争入札（物品役務等）" sheetId="2" r:id="rId1"/>
  </sheets>
  <definedNames>
    <definedName name="_xlnm._FilterDatabase" localSheetId="0" hidden="1">'競争入札（物品役務等）'!$A$6:$P$65</definedName>
    <definedName name="_xlnm.Print_Area" localSheetId="0">'競争入札（物品役務等）'!$A$1:$N$65</definedName>
    <definedName name="_xlnm.Print_Titles" localSheetId="0">'競争入札（物品役務等）'!$1:$6</definedName>
  </definedNames>
  <calcPr calcId="162913"/>
</workbook>
</file>

<file path=xl/calcChain.xml><?xml version="1.0" encoding="utf-8"?>
<calcChain xmlns="http://schemas.openxmlformats.org/spreadsheetml/2006/main">
  <c r="O21" i="2" l="1"/>
  <c r="Q21" i="2" s="1"/>
  <c r="O20" i="2"/>
  <c r="Q20" i="2" s="1"/>
  <c r="O37" i="2"/>
  <c r="Q37" i="2" s="1"/>
  <c r="O36" i="2"/>
  <c r="P36" i="2" s="1"/>
  <c r="O35" i="2"/>
  <c r="Q35" i="2" s="1"/>
  <c r="O34" i="2"/>
  <c r="P34" i="2" s="1"/>
  <c r="O33" i="2"/>
  <c r="Q33" i="2" s="1"/>
  <c r="O32" i="2"/>
  <c r="P32" i="2" s="1"/>
  <c r="O31" i="2"/>
  <c r="Q31" i="2" s="1"/>
  <c r="O30" i="2"/>
  <c r="P30" i="2" s="1"/>
  <c r="O29" i="2"/>
  <c r="Q29" i="2" s="1"/>
  <c r="O28" i="2"/>
  <c r="P28" i="2" s="1"/>
  <c r="O27" i="2"/>
  <c r="Q27" i="2" s="1"/>
  <c r="O61" i="2"/>
  <c r="P61" i="2" s="1"/>
  <c r="O60" i="2"/>
  <c r="Q60" i="2" s="1"/>
  <c r="O59" i="2"/>
  <c r="P59" i="2" s="1"/>
  <c r="O58" i="2"/>
  <c r="Q58" i="2" s="1"/>
  <c r="O57" i="2"/>
  <c r="P57" i="2" s="1"/>
  <c r="O56" i="2"/>
  <c r="Q56" i="2" s="1"/>
  <c r="O55" i="2"/>
  <c r="P55" i="2" s="1"/>
  <c r="H55" i="2"/>
  <c r="O54" i="2"/>
  <c r="Q54" i="2" s="1"/>
  <c r="H54" i="2"/>
  <c r="O53" i="2"/>
  <c r="Q53" i="2" s="1"/>
  <c r="H53" i="2"/>
  <c r="O52" i="2"/>
  <c r="Q52" i="2" s="1"/>
  <c r="H52" i="2"/>
  <c r="O51" i="2"/>
  <c r="Q51" i="2" s="1"/>
  <c r="H51" i="2"/>
  <c r="O50" i="2"/>
  <c r="Q50" i="2" s="1"/>
  <c r="H50" i="2"/>
  <c r="O49" i="2"/>
  <c r="Q49" i="2" s="1"/>
  <c r="H49" i="2"/>
  <c r="O48" i="2"/>
  <c r="Q48" i="2" s="1"/>
  <c r="H48" i="2"/>
  <c r="O47" i="2"/>
  <c r="Q47" i="2" s="1"/>
  <c r="H47" i="2"/>
  <c r="P47" i="2" l="1"/>
  <c r="P49" i="2"/>
  <c r="P51" i="2"/>
  <c r="P53" i="2"/>
  <c r="P20" i="2"/>
  <c r="P48" i="2"/>
  <c r="P50" i="2"/>
  <c r="P52" i="2"/>
  <c r="P54" i="2"/>
  <c r="Q55" i="2"/>
  <c r="P56" i="2"/>
  <c r="Q57" i="2"/>
  <c r="P58" i="2"/>
  <c r="Q59" i="2"/>
  <c r="P60" i="2"/>
  <c r="Q61" i="2"/>
  <c r="P27" i="2"/>
  <c r="Q28" i="2"/>
  <c r="P29" i="2"/>
  <c r="Q30" i="2"/>
  <c r="P31" i="2"/>
  <c r="Q32" i="2"/>
  <c r="P33" i="2"/>
  <c r="Q34" i="2"/>
  <c r="P35" i="2"/>
  <c r="Q36" i="2"/>
  <c r="P37" i="2"/>
  <c r="P21" i="2"/>
  <c r="O62" i="2" l="1"/>
  <c r="Q62" i="2" s="1"/>
  <c r="O12" i="2"/>
  <c r="Q12" i="2" s="1"/>
  <c r="O22" i="2"/>
  <c r="P22" i="2" s="1"/>
  <c r="O23" i="2"/>
  <c r="P23" i="2" s="1"/>
  <c r="O24" i="2"/>
  <c r="P24" i="2" s="1"/>
  <c r="O11" i="2"/>
  <c r="Q11" i="2" s="1"/>
  <c r="O15" i="2"/>
  <c r="P15" i="2" s="1"/>
  <c r="O17" i="2"/>
  <c r="Q17" i="2" s="1"/>
  <c r="O7" i="2"/>
  <c r="P7" i="2" s="1"/>
  <c r="O8" i="2"/>
  <c r="Q8" i="2" s="1"/>
  <c r="O13" i="2"/>
  <c r="P13" i="2" s="1"/>
  <c r="O16" i="2"/>
  <c r="P16" i="2" s="1"/>
  <c r="O26" i="2"/>
  <c r="P26" i="2" s="1"/>
  <c r="O46" i="2"/>
  <c r="Q46" i="2" s="1"/>
  <c r="O38" i="2"/>
  <c r="P38" i="2" s="1"/>
  <c r="O39" i="2"/>
  <c r="P39" i="2" s="1"/>
  <c r="O40" i="2"/>
  <c r="P40" i="2" s="1"/>
  <c r="O41" i="2"/>
  <c r="Q41" i="2" s="1"/>
  <c r="O43" i="2"/>
  <c r="P43" i="2" s="1"/>
  <c r="O44" i="2"/>
  <c r="P44" i="2" s="1"/>
  <c r="O45" i="2"/>
  <c r="P45" i="2" s="1"/>
  <c r="O10" i="2"/>
  <c r="Q10" i="2" s="1"/>
  <c r="O25" i="2"/>
  <c r="P25" i="2" s="1"/>
  <c r="O14" i="2"/>
  <c r="P14" i="2" s="1"/>
  <c r="O18" i="2"/>
  <c r="P18" i="2" s="1"/>
  <c r="O19" i="2"/>
  <c r="Q19" i="2" s="1"/>
  <c r="O42" i="2"/>
  <c r="P42" i="2" s="1"/>
  <c r="P62" i="2"/>
  <c r="O9" i="2"/>
  <c r="Q9" i="2" s="1"/>
  <c r="P8" i="2" l="1"/>
  <c r="Q23" i="2"/>
  <c r="Q14" i="2"/>
  <c r="Q39" i="2"/>
  <c r="P17" i="2"/>
  <c r="P11" i="2"/>
  <c r="Q16" i="2"/>
  <c r="Q44" i="2"/>
  <c r="P46" i="2"/>
  <c r="P12" i="2"/>
  <c r="P19" i="2"/>
  <c r="P10" i="2"/>
  <c r="P41" i="2"/>
  <c r="Q42" i="2"/>
  <c r="Q25" i="2"/>
  <c r="Q43" i="2"/>
  <c r="Q38" i="2"/>
  <c r="Q13" i="2"/>
  <c r="Q15" i="2"/>
  <c r="Q22" i="2"/>
  <c r="Q18" i="2"/>
  <c r="Q45" i="2"/>
  <c r="Q40" i="2"/>
  <c r="Q26" i="2"/>
  <c r="Q7" i="2"/>
  <c r="Q24" i="2"/>
  <c r="P9" i="2"/>
</calcChain>
</file>

<file path=xl/sharedStrings.xml><?xml version="1.0" encoding="utf-8"?>
<sst xmlns="http://schemas.openxmlformats.org/spreadsheetml/2006/main" count="411" uniqueCount="99">
  <si>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</si>
  <si>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</si>
  <si>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</si>
  <si>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</si>
  <si>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</si>
  <si>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</si>
  <si>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</si>
  <si>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</si>
  <si>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再就職の役員の数（人）</t>
    <rPh sb="0" eb="3">
      <t>サイシュウショク</t>
    </rPh>
    <rPh sb="4" eb="6">
      <t>ヤクイン</t>
    </rPh>
    <rPh sb="7" eb="8">
      <t>カズ</t>
    </rPh>
    <rPh sb="9" eb="10">
      <t>ニン</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</si>
  <si>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</si>
  <si>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</si>
  <si>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</si>
  <si>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</si>
  <si>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</si>
  <si>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</si>
  <si>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</si>
  <si>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</si>
  <si>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</si>
  <si>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</si>
  <si>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</si>
  <si>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</si>
  <si>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</si>
  <si>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</si>
  <si>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</si>
  <si>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</si>
  <si>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連続心拍出量測定装置賃貸借</t>
    <rPh sb="0" eb="2">
      <t>レンゾク</t>
    </rPh>
    <rPh sb="2" eb="6">
      <t>シンハクシュツリョウ</t>
    </rPh>
    <rPh sb="6" eb="8">
      <t>ソクテイ</t>
    </rPh>
    <rPh sb="8" eb="10">
      <t>ソウチ</t>
    </rPh>
    <rPh sb="10" eb="13">
      <t>チンタイシャク</t>
    </rPh>
    <phoneticPr fontId="3"/>
  </si>
  <si>
    <t>株式会社サウス・メディカル
鹿児島県鹿児島市永吉二丁目35番2号　　　　　　　　　　　　　　</t>
    <phoneticPr fontId="3"/>
  </si>
  <si>
    <t>輸液ポンプ・シリンジポンプ賃貸借</t>
    <rPh sb="0" eb="2">
      <t>ユエキ</t>
    </rPh>
    <rPh sb="13" eb="16">
      <t>チンタイシャク</t>
    </rPh>
    <phoneticPr fontId="3"/>
  </si>
  <si>
    <t>株式会社日医リース
東京都品川区西五反田1丁目3番8号</t>
    <rPh sb="4" eb="6">
      <t>ニチイ</t>
    </rPh>
    <rPh sb="10" eb="13">
      <t>トウキョウト</t>
    </rPh>
    <rPh sb="13" eb="16">
      <t>シナガワク</t>
    </rPh>
    <rPh sb="16" eb="20">
      <t>ニシゴタンダ</t>
    </rPh>
    <rPh sb="21" eb="23">
      <t>チョウメ</t>
    </rPh>
    <rPh sb="24" eb="25">
      <t>バン</t>
    </rPh>
    <rPh sb="26" eb="27">
      <t>ゴウ</t>
    </rPh>
    <phoneticPr fontId="3"/>
  </si>
  <si>
    <t>一般競争入札</t>
    <rPh sb="0" eb="2">
      <t>イッパン</t>
    </rPh>
    <rPh sb="2" eb="4">
      <t>キョウソウ</t>
    </rPh>
    <rPh sb="4" eb="6">
      <t>ニュウサツ</t>
    </rPh>
    <phoneticPr fontId="3"/>
  </si>
  <si>
    <t>医療機器賃貸借</t>
    <rPh sb="0" eb="2">
      <t>イリョウ</t>
    </rPh>
    <rPh sb="2" eb="4">
      <t>キキ</t>
    </rPh>
    <rPh sb="4" eb="7">
      <t>チンタイシャク</t>
    </rPh>
    <phoneticPr fontId="3"/>
  </si>
  <si>
    <t>アイティーアイ株式会社　鹿児島支店
鹿児島県鹿児島市小松原2丁目5番地24号</t>
    <rPh sb="7" eb="9">
      <t>カブシキ</t>
    </rPh>
    <rPh sb="9" eb="11">
      <t>カイシャ</t>
    </rPh>
    <rPh sb="12" eb="15">
      <t>カゴシマ</t>
    </rPh>
    <rPh sb="15" eb="17">
      <t>シテン</t>
    </rPh>
    <rPh sb="18" eb="22">
      <t>カゴシマケン</t>
    </rPh>
    <rPh sb="22" eb="26">
      <t>カゴシマシ</t>
    </rPh>
    <rPh sb="26" eb="29">
      <t>コマツバラ</t>
    </rPh>
    <rPh sb="30" eb="32">
      <t>チョウメ</t>
    </rPh>
    <rPh sb="33" eb="35">
      <t>バンチ</t>
    </rPh>
    <rPh sb="37" eb="38">
      <t>ゴウ</t>
    </rPh>
    <phoneticPr fontId="3"/>
  </si>
  <si>
    <t>一般競争入札</t>
    <phoneticPr fontId="3"/>
  </si>
  <si>
    <t>株式会社アステム　鹿児島営業部
鹿児島県鹿児島市宇宿二丁目4番7号</t>
    <rPh sb="0" eb="2">
      <t>カブシキ</t>
    </rPh>
    <rPh sb="2" eb="4">
      <t>カイシャ</t>
    </rPh>
    <rPh sb="9" eb="12">
      <t>カゴシマ</t>
    </rPh>
    <rPh sb="12" eb="14">
      <t>エイギョウ</t>
    </rPh>
    <rPh sb="14" eb="15">
      <t>ブ</t>
    </rPh>
    <rPh sb="16" eb="20">
      <t>カゴシマケン</t>
    </rPh>
    <rPh sb="20" eb="24">
      <t>カゴシマシ</t>
    </rPh>
    <rPh sb="24" eb="26">
      <t>ウスキ</t>
    </rPh>
    <rPh sb="26" eb="27">
      <t>２</t>
    </rPh>
    <rPh sb="27" eb="29">
      <t>チョウメ</t>
    </rPh>
    <rPh sb="30" eb="31">
      <t>バン</t>
    </rPh>
    <rPh sb="32" eb="33">
      <t>ゴウ</t>
    </rPh>
    <phoneticPr fontId="3"/>
  </si>
  <si>
    <t>有限会社釜付メディカル
鹿児島県鹿児島市小松原1丁目59番15号</t>
    <rPh sb="0" eb="4">
      <t>ユウゲンガイシャ</t>
    </rPh>
    <rPh sb="4" eb="6">
      <t>カマツキ</t>
    </rPh>
    <rPh sb="12" eb="16">
      <t>カゴシマケン</t>
    </rPh>
    <rPh sb="16" eb="20">
      <t>カゴシマシ</t>
    </rPh>
    <rPh sb="20" eb="23">
      <t>コマツバラ</t>
    </rPh>
    <rPh sb="24" eb="26">
      <t>チョウメ</t>
    </rPh>
    <rPh sb="28" eb="29">
      <t>バン</t>
    </rPh>
    <rPh sb="31" eb="32">
      <t>ゴウ</t>
    </rPh>
    <phoneticPr fontId="3"/>
  </si>
  <si>
    <t>一般廃棄物処理業務請負契約</t>
  </si>
  <si>
    <t>株式会社九州建物管理サービス
鹿児島県鹿児島市武岡１丁目１４番地３</t>
    <rPh sb="0" eb="4">
      <t>カブシキガイシャ</t>
    </rPh>
    <rPh sb="4" eb="6">
      <t>キュウシュウ</t>
    </rPh>
    <rPh sb="6" eb="8">
      <t>タテモノ</t>
    </rPh>
    <rPh sb="8" eb="10">
      <t>カンリ</t>
    </rPh>
    <phoneticPr fontId="3"/>
  </si>
  <si>
    <t>一般競争入札</t>
    <phoneticPr fontId="3"/>
  </si>
  <si>
    <t>院内滅菌処理及び手術室環境整備補助業務請負契約</t>
  </si>
  <si>
    <t>九州エア・ウォーター株式会社
福岡県福岡市博多区博多駅東2丁目13番34号</t>
    <phoneticPr fontId="3"/>
  </si>
  <si>
    <t>有限会社　山下事務器
鹿児島県鹿児島市西別府町２９９５番１６号</t>
    <phoneticPr fontId="3"/>
  </si>
  <si>
    <t>ペーパータオル単価契約</t>
    <rPh sb="7" eb="9">
      <t>タンカ</t>
    </rPh>
    <rPh sb="9" eb="11">
      <t>ケイヤク</t>
    </rPh>
    <phoneticPr fontId="3"/>
  </si>
  <si>
    <t>トイレットペーパー単価契約</t>
    <rPh sb="9" eb="11">
      <t>タンカ</t>
    </rPh>
    <rPh sb="11" eb="13">
      <t>ケイヤク</t>
    </rPh>
    <phoneticPr fontId="3"/>
  </si>
  <si>
    <t>株式会社　ひおき
鹿児島市松原町５番７号</t>
    <phoneticPr fontId="3"/>
  </si>
  <si>
    <t>有限会社　ニッセイ鹿児島
鹿児島市大竜町１３番１３号</t>
    <phoneticPr fontId="3"/>
  </si>
  <si>
    <t>食器洗浄・消毒及び付帯業務委託</t>
    <phoneticPr fontId="3"/>
  </si>
  <si>
    <t>株式会社　総合人材センター
鹿児島県鹿児島市大黒町4番11号日宝いづろビル</t>
    <phoneticPr fontId="3"/>
  </si>
  <si>
    <t>看護学校　高速カラープリンター外1件の賃貸借及び保守</t>
    <rPh sb="0" eb="2">
      <t>カンゴ</t>
    </rPh>
    <rPh sb="2" eb="4">
      <t>ガッコウ</t>
    </rPh>
    <phoneticPr fontId="3"/>
  </si>
  <si>
    <t>附属看護学校清掃業務委託</t>
  </si>
  <si>
    <t>インク・トナー１品目単価契約</t>
    <rPh sb="10" eb="12">
      <t>タンカ</t>
    </rPh>
    <rPh sb="12" eb="14">
      <t>ケイヤク</t>
    </rPh>
    <phoneticPr fontId="3"/>
  </si>
  <si>
    <t>リコージャパン株式会社鹿児島支社
鹿児島県鹿児島市松原町７番６号</t>
    <phoneticPr fontId="3"/>
  </si>
  <si>
    <t>株式会社　美創産業
鹿児島県鹿児島市錦江台1丁目14-16-105</t>
    <phoneticPr fontId="3"/>
  </si>
  <si>
    <t>庁舎電力需給契約</t>
    <rPh sb="0" eb="2">
      <t>チョウシャ</t>
    </rPh>
    <rPh sb="2" eb="4">
      <t>デンリョク</t>
    </rPh>
    <rPh sb="4" eb="6">
      <t>ジュキュウ</t>
    </rPh>
    <rPh sb="6" eb="8">
      <t>ケイヤク</t>
    </rPh>
    <phoneticPr fontId="3"/>
  </si>
  <si>
    <t>株式会社Ｆ－Ｐｏｗｅｒ
東京都港区芝浦３丁目１番２１号</t>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</si>
  <si>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</si>
  <si>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</si>
  <si>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超音波血流量計　一式</t>
    <rPh sb="0" eb="3">
      <t>チョウオンパ</t>
    </rPh>
    <rPh sb="3" eb="5">
      <t>ケツリュウ</t>
    </rPh>
    <rPh sb="5" eb="6">
      <t>リョウ</t>
    </rPh>
    <rPh sb="6" eb="7">
      <t>ケイ</t>
    </rPh>
    <rPh sb="8" eb="10">
      <t>イッシキ</t>
    </rPh>
    <phoneticPr fontId="3"/>
  </si>
  <si>
    <t>心電計　一式</t>
    <rPh sb="0" eb="3">
      <t>シンデンケイ</t>
    </rPh>
    <rPh sb="4" eb="6">
      <t>イッシキ</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</si>
  <si>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</si>
  <si>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超音波手術器　一式</t>
    <rPh sb="0" eb="3">
      <t>チョウオンパ</t>
    </rPh>
    <rPh sb="3" eb="5">
      <t>シュジュツ</t>
    </rPh>
    <rPh sb="5" eb="6">
      <t>キ</t>
    </rPh>
    <rPh sb="7" eb="9">
      <t>イッシキ</t>
    </rPh>
    <phoneticPr fontId="3"/>
  </si>
  <si>
    <t>全自動輸血検査システム　一式</t>
    <rPh sb="0" eb="7">
      <t>ゼンジドウユケツケンサ</t>
    </rPh>
    <rPh sb="12" eb="14">
      <t>イッシキ</t>
    </rPh>
    <phoneticPr fontId="3"/>
  </si>
  <si>
    <t>RI中央監視システム　一式</t>
    <rPh sb="2" eb="6">
      <t>チュウオウカンシ</t>
    </rPh>
    <rPh sb="11" eb="13">
      <t>イッシキ</t>
    </rPh>
    <phoneticPr fontId="3"/>
  </si>
  <si>
    <t>中外テクノス(株)九州支店
福岡市東那珂</t>
    <rPh sb="0" eb="2">
      <t>チュウガイ</t>
    </rPh>
    <rPh sb="6" eb="9">
      <t>カブ</t>
    </rPh>
    <rPh sb="9" eb="11">
      <t>キュウシュウ</t>
    </rPh>
    <rPh sb="11" eb="13">
      <t>シテン</t>
    </rPh>
    <rPh sb="14" eb="17">
      <t>フクオカシ</t>
    </rPh>
    <rPh sb="17" eb="18">
      <t>ヒガシ</t>
    </rPh>
    <rPh sb="18" eb="20">
      <t>ナカ</t>
    </rPh>
    <phoneticPr fontId="3"/>
  </si>
  <si>
    <t>器具除染用洗浄装置　一式</t>
    <rPh sb="0" eb="2">
      <t>キグ</t>
    </rPh>
    <rPh sb="2" eb="5">
      <t>ジョセンヨウ</t>
    </rPh>
    <rPh sb="5" eb="7">
      <t>センジョウ</t>
    </rPh>
    <rPh sb="7" eb="9">
      <t>ソウチ</t>
    </rPh>
    <rPh sb="10" eb="12">
      <t>イッシキ</t>
    </rPh>
    <phoneticPr fontId="3"/>
  </si>
  <si>
    <t>無影灯　一式</t>
    <rPh sb="0" eb="3">
      <t>ムエイトウ</t>
    </rPh>
    <rPh sb="4" eb="6">
      <t>イッシキ</t>
    </rPh>
    <phoneticPr fontId="3"/>
  </si>
  <si>
    <t>電子カルテシステム　一式</t>
    <rPh sb="0" eb="2">
      <t>デンシ</t>
    </rPh>
    <rPh sb="10" eb="12">
      <t>イッシキ</t>
    </rPh>
    <phoneticPr fontId="3"/>
  </si>
  <si>
    <t>(株)ソフトウェアサービス
大阪市淀川区西宮原2-6-1</t>
    <rPh sb="0" eb="3">
      <t>カブ</t>
    </rPh>
    <rPh sb="14" eb="17">
      <t>オオサカシ</t>
    </rPh>
    <rPh sb="17" eb="20">
      <t>ヨドガワク</t>
    </rPh>
    <rPh sb="20" eb="22">
      <t>ニシミヤ</t>
    </rPh>
    <phoneticPr fontId="3"/>
  </si>
  <si>
    <t>電子カルテシステム　保守</t>
    <rPh sb="0" eb="2">
      <t>デンシ</t>
    </rPh>
    <rPh sb="10" eb="12">
      <t>ホシュ</t>
    </rPh>
    <phoneticPr fontId="3"/>
  </si>
  <si>
    <t>給食業務及び時間外栄養管理室業務請負契約</t>
    <rPh sb="0" eb="2">
      <t>キュウショク</t>
    </rPh>
    <rPh sb="2" eb="4">
      <t>ギョウム</t>
    </rPh>
    <rPh sb="4" eb="5">
      <t>オヨ</t>
    </rPh>
    <rPh sb="6" eb="9">
      <t>ジカンガイ</t>
    </rPh>
    <rPh sb="9" eb="11">
      <t>エイヨウ</t>
    </rPh>
    <rPh sb="11" eb="13">
      <t>カンリ</t>
    </rPh>
    <rPh sb="13" eb="14">
      <t>シツ</t>
    </rPh>
    <rPh sb="14" eb="16">
      <t>ギョウム</t>
    </rPh>
    <rPh sb="16" eb="18">
      <t>ウケオイ</t>
    </rPh>
    <rPh sb="18" eb="20">
      <t>ケイヤク</t>
    </rPh>
    <phoneticPr fontId="3"/>
  </si>
  <si>
    <t>(株)日京クリエイト
東京都品川区南大井6丁目16番19号</t>
    <rPh sb="0" eb="3">
      <t>カブ</t>
    </rPh>
    <rPh sb="3" eb="5">
      <t>ニッキョウ</t>
    </rPh>
    <rPh sb="11" eb="14">
      <t>トウキョウト</t>
    </rPh>
    <rPh sb="14" eb="17">
      <t>シナガワク</t>
    </rPh>
    <rPh sb="17" eb="18">
      <t>ミナミ</t>
    </rPh>
    <rPh sb="18" eb="20">
      <t>オオイ</t>
    </rPh>
    <rPh sb="21" eb="23">
      <t>チョウメ</t>
    </rPh>
    <rPh sb="25" eb="26">
      <t>バン</t>
    </rPh>
    <rPh sb="28" eb="29">
      <t>ゴウ</t>
    </rPh>
    <phoneticPr fontId="3"/>
  </si>
  <si>
    <t>エレベータ保守点検業務契約</t>
    <rPh sb="5" eb="7">
      <t>ホシュ</t>
    </rPh>
    <rPh sb="7" eb="9">
      <t>テンケン</t>
    </rPh>
    <rPh sb="9" eb="11">
      <t>ギョウム</t>
    </rPh>
    <rPh sb="11" eb="13">
      <t>ケイヤク</t>
    </rPh>
    <phoneticPr fontId="3"/>
  </si>
  <si>
    <t>三菱電機ビルテクノサービス(株)九州支社
福岡市博多区住吉1-2-25</t>
    <rPh sb="0" eb="2">
      <t>ミツビシ</t>
    </rPh>
    <rPh sb="2" eb="4">
      <t>デンキ</t>
    </rPh>
    <rPh sb="13" eb="16">
      <t>カブ</t>
    </rPh>
    <rPh sb="16" eb="18">
      <t>キュウシュウ</t>
    </rPh>
    <rPh sb="18" eb="20">
      <t>シシャ</t>
    </rPh>
    <rPh sb="21" eb="24">
      <t>フクオカシ</t>
    </rPh>
    <rPh sb="24" eb="27">
      <t>ハカタク</t>
    </rPh>
    <rPh sb="27" eb="29">
      <t>スミヨシ</t>
    </rPh>
    <phoneticPr fontId="3"/>
  </si>
  <si>
    <t>吸収式冷暖房保守点検業務</t>
    <rPh sb="0" eb="2">
      <t>キュウシュウ</t>
    </rPh>
    <rPh sb="2" eb="3">
      <t>シキ</t>
    </rPh>
    <rPh sb="3" eb="6">
      <t>レイダンボウ</t>
    </rPh>
    <rPh sb="6" eb="8">
      <t>ホシュ</t>
    </rPh>
    <rPh sb="8" eb="10">
      <t>テンケン</t>
    </rPh>
    <rPh sb="10" eb="12">
      <t>ギョウム</t>
    </rPh>
    <phoneticPr fontId="3"/>
  </si>
  <si>
    <t>ノートPC用バッテリー58台</t>
    <rPh sb="5" eb="6">
      <t>ヨウ</t>
    </rPh>
    <rPh sb="13" eb="14">
      <t>ダイ</t>
    </rPh>
    <phoneticPr fontId="3"/>
  </si>
  <si>
    <t>(株)ひおき
鹿児島市松原町5番7号</t>
    <rPh sb="0" eb="3">
      <t>カブ</t>
    </rPh>
    <rPh sb="7" eb="11">
      <t>カゴシマシ</t>
    </rPh>
    <rPh sb="11" eb="14">
      <t>マツバラチョウ</t>
    </rPh>
    <rPh sb="15" eb="16">
      <t>バン</t>
    </rPh>
    <rPh sb="17" eb="18">
      <t>ゴウ</t>
    </rPh>
    <phoneticPr fontId="3"/>
  </si>
  <si>
    <t>(株)菱熱
鹿児島市西千石町4番1号</t>
    <rPh sb="0" eb="3">
      <t>カブ</t>
    </rPh>
    <rPh sb="3" eb="5">
      <t>リョウネツ</t>
    </rPh>
    <rPh sb="6" eb="10">
      <t>カゴシマシ</t>
    </rPh>
    <rPh sb="10" eb="14">
      <t>ニシセンゴクチョウ</t>
    </rPh>
    <rPh sb="15" eb="16">
      <t>バン</t>
    </rPh>
    <rPh sb="17" eb="18">
      <t>ゴウ</t>
    </rPh>
    <phoneticPr fontId="3"/>
  </si>
  <si>
    <t>医薬品282品目</t>
    <rPh sb="0" eb="3">
      <t>イヤクヒン</t>
    </rPh>
    <rPh sb="6" eb="8">
      <t>ヒンモク</t>
    </rPh>
    <phoneticPr fontId="3"/>
  </si>
  <si>
    <t>（株）アステム
鹿児島県鹿児島市宇宿2丁目4番7号</t>
    <rPh sb="1" eb="2">
      <t>カブ</t>
    </rPh>
    <phoneticPr fontId="3"/>
  </si>
  <si>
    <t>一般競争入札</t>
    <phoneticPr fontId="3"/>
  </si>
  <si>
    <t>－</t>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</si>
  <si>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</si>
  <si>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</si>
  <si>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</si>
  <si>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</si>
  <si>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</si>
  <si>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</si>
  <si>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</si>
  <si>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</si>
  <si>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医薬品14品目(政府調達)</t>
    <rPh sb="0" eb="3">
      <t>イヤクヒン</t>
    </rPh>
    <rPh sb="5" eb="7">
      <t>ヒンモク</t>
    </rPh>
    <rPh sb="8" eb="10">
      <t>セイフ</t>
    </rPh>
    <rPh sb="10" eb="12">
      <t>チョウタツ</t>
    </rPh>
    <phoneticPr fontId="3"/>
  </si>
  <si>
    <t>検査用試薬</t>
    <rPh sb="0" eb="2">
      <t>ケンサ</t>
    </rPh>
    <rPh sb="2" eb="3">
      <t>ヨウ</t>
    </rPh>
    <rPh sb="3" eb="5">
      <t>シヤク</t>
    </rPh>
    <phoneticPr fontId="3"/>
  </si>
  <si>
    <t>(株）正晃
　鹿児島県鹿児島市東開町3番地23</t>
    <rPh sb="1" eb="2">
      <t>カブ</t>
    </rPh>
    <rPh sb="3" eb="5">
      <t>セイコウ</t>
    </rPh>
    <phoneticPr fontId="3"/>
  </si>
  <si>
    <t xml:space="preserve">(株）宝来メデック
鹿児島県鹿児島市卸本町5番29号
</t>
    <rPh sb="1" eb="2">
      <t>カブ</t>
    </rPh>
    <rPh sb="3" eb="5">
      <t>ホウライ</t>
    </rPh>
    <phoneticPr fontId="3"/>
  </si>
  <si>
    <t>(株)サツマ薬品
鹿児島県鹿児島市西千石町10番5号</t>
    <rPh sb="1" eb="2">
      <t>カブ</t>
    </rPh>
    <rPh sb="6" eb="8">
      <t>ヤクヒン</t>
    </rPh>
    <phoneticPr fontId="3"/>
  </si>
  <si>
    <t>(株）アステム
鹿児島県鹿児島市宇宿2丁目4番7号</t>
    <rPh sb="1" eb="2">
      <t>カブ</t>
    </rPh>
    <phoneticPr fontId="3"/>
  </si>
  <si>
    <t>(株)アトル
鹿児島県鹿児島市西別府町2941-17</t>
    <rPh sb="1" eb="2">
      <t>カブ</t>
    </rPh>
    <phoneticPr fontId="3"/>
  </si>
  <si>
    <t>検査用消耗品</t>
    <rPh sb="0" eb="2">
      <t>ケンサ</t>
    </rPh>
    <rPh sb="2" eb="3">
      <t>ヨウ</t>
    </rPh>
    <rPh sb="3" eb="5">
      <t>ショウモウ</t>
    </rPh>
    <rPh sb="5" eb="6">
      <t>ヒン</t>
    </rPh>
    <phoneticPr fontId="3"/>
  </si>
  <si>
    <t>外部委託検査</t>
    <rPh sb="0" eb="2">
      <t>ガイブ</t>
    </rPh>
    <rPh sb="2" eb="4">
      <t>イタク</t>
    </rPh>
    <rPh sb="4" eb="6">
      <t>ケンサ</t>
    </rPh>
    <phoneticPr fontId="3"/>
  </si>
  <si>
    <t>(株)エスアールエル
東京都新宿区西新宿２丁目1-1
新宿三井ビルディング10Ｆ</t>
    <rPh sb="1" eb="2">
      <t>カブ</t>
    </rPh>
    <rPh sb="11" eb="14">
      <t>トウキョウト</t>
    </rPh>
    <rPh sb="14" eb="17">
      <t>シンジュクク</t>
    </rPh>
    <rPh sb="17" eb="20">
      <t>ニシシンジュク</t>
    </rPh>
    <rPh sb="21" eb="23">
      <t>チョウメ</t>
    </rPh>
    <rPh sb="27" eb="29">
      <t>シンジュク</t>
    </rPh>
    <rPh sb="29" eb="31">
      <t>ミツイ</t>
    </rPh>
    <phoneticPr fontId="3"/>
  </si>
  <si>
    <t>（パソラボ）
鹿児島市下伊敷 1丁目 11-10 ユ－スビル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</si>
</sst>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Red]\(#,##0\)"/>
  </numFmts>
  <fonts count="26"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xf numFmtId="0" fontId="2" fillId="0" borderId="0">
      <alignment vertical="center"/>
    </xf>
  </cellStyleXfs>
  <cellXfs count="51">
    <xf numFmtId="0" fontId="0" fillId="0" borderId="0" xfId="0">
      <alignment vertical="center"/>
    </xf>
    <xf numFmtId="0" fontId="4" fillId="0" borderId="0" xfId="0" applyFont="1">
      <alignment vertical="center"/>
    </xf>
    <xf numFmtId="0" fontId="2"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0" fontId="23" fillId="24" borderId="10" xfId="0" applyFont="1" applyFill="1" applyBorder="1" applyAlignment="1">
      <alignment vertical="center" wrapText="1"/>
    </xf>
    <xf numFmtId="0" fontId="23" fillId="0" borderId="10" xfId="45" applyNumberFormat="1" applyFont="1" applyFill="1" applyBorder="1" applyAlignment="1">
      <alignment vertical="center" wrapText="1"/>
    </xf>
    <xf numFmtId="0" fontId="23" fillId="0" borderId="10" xfId="0" applyNumberFormat="1" applyFont="1" applyFill="1" applyBorder="1" applyAlignment="1">
      <alignment horizontal="left" vertical="center" wrapText="1" shrinkToFit="1"/>
    </xf>
    <xf numFmtId="14" fontId="23" fillId="0" borderId="10" xfId="46" applyNumberFormat="1" applyFont="1" applyFill="1" applyBorder="1" applyAlignment="1">
      <alignment vertical="center" shrinkToFi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5" fillId="0" borderId="10" xfId="46" applyNumberFormat="1" applyFont="1" applyFill="1" applyBorder="1" applyAlignment="1">
      <alignment vertical="center" wrapText="1"/>
    </xf>
    <xf numFmtId="0" fontId="0" fillId="0" borderId="16" xfId="0" applyFill="1" applyBorder="1" applyAlignment="1">
      <alignment vertical="center" wrapText="1"/>
    </xf>
    <xf numFmtId="38" fontId="2" fillId="0" borderId="10" xfId="33" applyFont="1" applyFill="1" applyBorder="1" applyAlignment="1">
      <alignment horizontal="right" vertical="center"/>
    </xf>
    <xf numFmtId="177" fontId="23" fillId="0" borderId="11" xfId="0" applyNumberFormat="1" applyFont="1" applyFill="1" applyBorder="1" applyAlignment="1">
      <alignment horizontal="right" vertical="center" shrinkToFit="1"/>
    </xf>
    <xf numFmtId="3" fontId="2" fillId="0" borderId="11" xfId="0" applyNumberFormat="1" applyFont="1" applyFill="1" applyBorder="1">
      <alignment vertical="center"/>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_１６７調査票４案件best100（再検討）0914提出用" xfId="46"/>
    <cellStyle name="標準_B01北海道東北"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tabSelected="1" view="pageBreakPreview" zoomScale="75" zoomScaleNormal="75" zoomScaleSheetLayoutView="75" workbookViewId="0">
      <pane xSplit="2" ySplit="6" topLeftCell="C7" activePane="bottomRight" state="frozen"/>
      <selection activeCell="H26" sqref="H26"/>
      <selection pane="topRight" activeCell="H26" sqref="H26"/>
      <selection pane="bottomLeft" activeCell="H26" sqref="H26"/>
      <selection pane="bottomRight" activeCell="A7" sqref="A7:XFD7"/>
    </sheetView>
  </sheetViews>
  <sheetFormatPr defaultRowHeight="14.25" x14ac:dyDescent="0.15"/>
  <cols>
    <col min="1" max="1" width="2.875" style="1" customWidth="1"/>
    <col min="2" max="2" width="26.25" style="15" customWidth="1"/>
    <col min="3" max="3" width="31.375" style="15" customWidth="1"/>
    <col min="4" max="4" width="15.625" style="15" customWidth="1"/>
    <col min="5" max="5" width="30.125" style="15" customWidth="1"/>
    <col min="6" max="6" width="20.625" style="15" customWidth="1"/>
    <col min="7" max="7" width="15.625" style="15" customWidth="1"/>
    <col min="8" max="8" width="15.625" style="16"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2:17" x14ac:dyDescent="0.15">
      <c r="N1" s="4" t="s">
        <v>7</v>
      </c>
    </row>
    <row r="2" spans="2:17" s="3" customFormat="1" ht="19.5" customHeight="1" x14ac:dyDescent="0.15">
      <c r="B2" s="17" t="s">
        <v>6</v>
      </c>
      <c r="C2" s="17"/>
      <c r="D2" s="17"/>
      <c r="E2" s="17"/>
      <c r="F2" s="17"/>
      <c r="G2" s="17"/>
      <c r="H2" s="18"/>
    </row>
    <row r="5" spans="2:17" s="2" customFormat="1" ht="45" customHeight="1" x14ac:dyDescent="0.15">
      <c r="B5" s="43" t="s">
        <v>11</v>
      </c>
      <c r="C5" s="43" t="s">
        <v>0</v>
      </c>
      <c r="D5" s="47" t="s">
        <v>1</v>
      </c>
      <c r="E5" s="49" t="s">
        <v>10</v>
      </c>
      <c r="F5" s="49" t="s">
        <v>9</v>
      </c>
      <c r="G5" s="43" t="s">
        <v>2</v>
      </c>
      <c r="H5" s="45" t="s">
        <v>3</v>
      </c>
      <c r="I5" s="36" t="s">
        <v>4</v>
      </c>
      <c r="J5" s="36" t="s">
        <v>8</v>
      </c>
      <c r="K5" s="38" t="s">
        <v>12</v>
      </c>
      <c r="L5" s="39"/>
      <c r="M5" s="40"/>
      <c r="N5" s="41" t="s">
        <v>5</v>
      </c>
      <c r="O5" s="33" t="s">
        <v>22</v>
      </c>
      <c r="P5" s="33" t="s">
        <v>23</v>
      </c>
      <c r="Q5" s="33" t="s">
        <v>24</v>
      </c>
    </row>
    <row r="6" spans="2:17" s="2" customFormat="1" ht="39.950000000000003" customHeight="1" x14ac:dyDescent="0.15">
      <c r="B6" s="44"/>
      <c r="C6" s="44"/>
      <c r="D6" s="48"/>
      <c r="E6" s="50"/>
      <c r="F6" s="50"/>
      <c r="G6" s="44"/>
      <c r="H6" s="46"/>
      <c r="I6" s="37"/>
      <c r="J6" s="37"/>
      <c r="K6" s="6" t="s">
        <v>13</v>
      </c>
      <c r="L6" s="6" t="s">
        <v>14</v>
      </c>
      <c r="M6" s="6" t="s">
        <v>15</v>
      </c>
      <c r="N6" s="42"/>
      <c r="O6" s="33"/>
      <c r="P6" s="33"/>
      <c r="Q6" s="33"/>
    </row>
    <row r="7" spans="2:17" s="5" customFormat="1" ht="67.5" customHeight="1" x14ac:dyDescent="0.15">
      <c r="B7" s="12" t="s">
        <v>41</v>
      </c>
      <c r="C7" s="21" t="s">
        <v>21</v>
      </c>
      <c r="D7" s="25">
        <v>43404</v>
      </c>
      <c r="E7" s="10" t="s">
        <v>44</v>
      </c>
      <c r="F7" s="19" t="s">
        <v>37</v>
      </c>
      <c r="G7" s="11" t="s">
        <v>20</v>
      </c>
      <c r="H7" s="30">
        <v>4042310</v>
      </c>
      <c r="I7" s="11" t="s">
        <v>20</v>
      </c>
      <c r="J7" s="11" t="s">
        <v>20</v>
      </c>
      <c r="K7" s="7"/>
      <c r="L7" s="8"/>
      <c r="M7" s="9"/>
      <c r="N7" s="14"/>
      <c r="O7" s="27">
        <f t="shared" ref="O7:O38" si="0">D7+1</f>
        <v>43405</v>
      </c>
      <c r="P7" s="27">
        <f t="shared" ref="P7:P38" si="1">O7+72</f>
        <v>43477</v>
      </c>
      <c r="Q7" s="27">
        <f t="shared" ref="Q7:Q38" si="2">O7+365</f>
        <v>43770</v>
      </c>
    </row>
    <row r="8" spans="2:17" s="5" customFormat="1" ht="67.5" customHeight="1" x14ac:dyDescent="0.15">
      <c r="B8" s="12" t="s">
        <v>42</v>
      </c>
      <c r="C8" s="21" t="s">
        <v>21</v>
      </c>
      <c r="D8" s="25">
        <v>43404</v>
      </c>
      <c r="E8" s="10" t="s">
        <v>43</v>
      </c>
      <c r="F8" s="19" t="s">
        <v>37</v>
      </c>
      <c r="G8" s="11" t="s">
        <v>20</v>
      </c>
      <c r="H8" s="13">
        <v>1705673.3759999999</v>
      </c>
      <c r="I8" s="11" t="s">
        <v>20</v>
      </c>
      <c r="J8" s="11" t="s">
        <v>20</v>
      </c>
      <c r="K8" s="7"/>
      <c r="L8" s="8"/>
      <c r="M8" s="9"/>
      <c r="N8" s="14"/>
      <c r="O8" s="27">
        <f t="shared" si="0"/>
        <v>43405</v>
      </c>
      <c r="P8" s="27">
        <f t="shared" si="1"/>
        <v>43477</v>
      </c>
      <c r="Q8" s="27">
        <f t="shared" si="2"/>
        <v>43770</v>
      </c>
    </row>
    <row r="9" spans="2:17" s="5" customFormat="1" ht="67.5" customHeight="1" x14ac:dyDescent="0.15">
      <c r="B9" s="22" t="s">
        <v>25</v>
      </c>
      <c r="C9" s="21" t="s">
        <v>21</v>
      </c>
      <c r="D9" s="24">
        <v>43433</v>
      </c>
      <c r="E9" s="23" t="s">
        <v>26</v>
      </c>
      <c r="F9" s="7" t="s">
        <v>19</v>
      </c>
      <c r="G9" s="11" t="s">
        <v>20</v>
      </c>
      <c r="H9" s="31">
        <v>3934656</v>
      </c>
      <c r="I9" s="11" t="s">
        <v>20</v>
      </c>
      <c r="J9" s="11" t="s">
        <v>20</v>
      </c>
      <c r="K9" s="7"/>
      <c r="L9" s="8"/>
      <c r="M9" s="9"/>
      <c r="N9" s="14"/>
      <c r="O9" s="27">
        <f t="shared" si="0"/>
        <v>43434</v>
      </c>
      <c r="P9" s="27">
        <f t="shared" si="1"/>
        <v>43506</v>
      </c>
      <c r="Q9" s="27">
        <f t="shared" si="2"/>
        <v>43799</v>
      </c>
    </row>
    <row r="10" spans="2:17" s="5" customFormat="1" ht="67.5" customHeight="1" x14ac:dyDescent="0.15">
      <c r="B10" s="12" t="s">
        <v>65</v>
      </c>
      <c r="C10" s="21" t="s">
        <v>21</v>
      </c>
      <c r="D10" s="25">
        <v>43494</v>
      </c>
      <c r="E10" s="10" t="s">
        <v>66</v>
      </c>
      <c r="F10" s="19" t="s">
        <v>37</v>
      </c>
      <c r="G10" s="11" t="s">
        <v>20</v>
      </c>
      <c r="H10" s="13">
        <v>540484056</v>
      </c>
      <c r="I10" s="11" t="s">
        <v>20</v>
      </c>
      <c r="J10" s="11" t="s">
        <v>20</v>
      </c>
      <c r="K10" s="7"/>
      <c r="L10" s="8"/>
      <c r="M10" s="9"/>
      <c r="N10" s="14"/>
      <c r="O10" s="27">
        <f t="shared" si="0"/>
        <v>43495</v>
      </c>
      <c r="P10" s="27">
        <f t="shared" si="1"/>
        <v>43567</v>
      </c>
      <c r="Q10" s="27">
        <f t="shared" si="2"/>
        <v>43860</v>
      </c>
    </row>
    <row r="11" spans="2:17" s="5" customFormat="1" ht="67.5" customHeight="1" x14ac:dyDescent="0.15">
      <c r="B11" s="12" t="s">
        <v>35</v>
      </c>
      <c r="C11" s="21" t="s">
        <v>21</v>
      </c>
      <c r="D11" s="25">
        <v>43516</v>
      </c>
      <c r="E11" s="10" t="s">
        <v>36</v>
      </c>
      <c r="F11" s="19" t="s">
        <v>37</v>
      </c>
      <c r="G11" s="11" t="s">
        <v>20</v>
      </c>
      <c r="H11" s="13">
        <v>6065280</v>
      </c>
      <c r="I11" s="11" t="s">
        <v>20</v>
      </c>
      <c r="J11" s="11" t="s">
        <v>20</v>
      </c>
      <c r="K11" s="7"/>
      <c r="L11" s="8"/>
      <c r="M11" s="9"/>
      <c r="N11" s="14"/>
      <c r="O11" s="27">
        <f t="shared" si="0"/>
        <v>43517</v>
      </c>
      <c r="P11" s="27">
        <f t="shared" si="1"/>
        <v>43589</v>
      </c>
      <c r="Q11" s="27">
        <f t="shared" si="2"/>
        <v>43882</v>
      </c>
    </row>
    <row r="12" spans="2:17" s="5" customFormat="1" ht="67.5" customHeight="1" x14ac:dyDescent="0.15">
      <c r="B12" s="12" t="s">
        <v>27</v>
      </c>
      <c r="C12" s="21" t="s">
        <v>21</v>
      </c>
      <c r="D12" s="25">
        <v>43521</v>
      </c>
      <c r="E12" s="10" t="s">
        <v>28</v>
      </c>
      <c r="F12" s="19" t="s">
        <v>29</v>
      </c>
      <c r="G12" s="11" t="s">
        <v>20</v>
      </c>
      <c r="H12" s="13">
        <v>13810176</v>
      </c>
      <c r="I12" s="11" t="s">
        <v>20</v>
      </c>
      <c r="J12" s="11" t="s">
        <v>20</v>
      </c>
      <c r="K12" s="7"/>
      <c r="L12" s="8"/>
      <c r="M12" s="9"/>
      <c r="N12" s="14"/>
      <c r="O12" s="27">
        <f t="shared" si="0"/>
        <v>43522</v>
      </c>
      <c r="P12" s="27">
        <f t="shared" si="1"/>
        <v>43594</v>
      </c>
      <c r="Q12" s="27">
        <f t="shared" si="2"/>
        <v>43887</v>
      </c>
    </row>
    <row r="13" spans="2:17" s="5" customFormat="1" ht="67.5" customHeight="1" x14ac:dyDescent="0.15">
      <c r="B13" s="12" t="s">
        <v>45</v>
      </c>
      <c r="C13" s="21" t="s">
        <v>21</v>
      </c>
      <c r="D13" s="25">
        <v>43525</v>
      </c>
      <c r="E13" s="10" t="s">
        <v>46</v>
      </c>
      <c r="F13" s="19" t="s">
        <v>37</v>
      </c>
      <c r="G13" s="11" t="s">
        <v>20</v>
      </c>
      <c r="H13" s="13">
        <v>93817440</v>
      </c>
      <c r="I13" s="11" t="s">
        <v>20</v>
      </c>
      <c r="J13" s="11" t="s">
        <v>20</v>
      </c>
      <c r="K13" s="7"/>
      <c r="L13" s="8"/>
      <c r="M13" s="9"/>
      <c r="N13" s="14"/>
      <c r="O13" s="27">
        <f t="shared" si="0"/>
        <v>43526</v>
      </c>
      <c r="P13" s="27">
        <f t="shared" si="1"/>
        <v>43598</v>
      </c>
      <c r="Q13" s="27">
        <f t="shared" si="2"/>
        <v>43891</v>
      </c>
    </row>
    <row r="14" spans="2:17" s="5" customFormat="1" ht="67.5" customHeight="1" x14ac:dyDescent="0.15">
      <c r="B14" s="12" t="s">
        <v>68</v>
      </c>
      <c r="C14" s="21" t="s">
        <v>21</v>
      </c>
      <c r="D14" s="25">
        <v>43525</v>
      </c>
      <c r="E14" s="10" t="s">
        <v>69</v>
      </c>
      <c r="F14" s="19" t="s">
        <v>37</v>
      </c>
      <c r="G14" s="11" t="s">
        <v>20</v>
      </c>
      <c r="H14" s="13">
        <v>495944640</v>
      </c>
      <c r="I14" s="11" t="s">
        <v>20</v>
      </c>
      <c r="J14" s="11" t="s">
        <v>20</v>
      </c>
      <c r="K14" s="7"/>
      <c r="L14" s="8"/>
      <c r="M14" s="9"/>
      <c r="N14" s="14"/>
      <c r="O14" s="27">
        <f t="shared" si="0"/>
        <v>43526</v>
      </c>
      <c r="P14" s="27">
        <f t="shared" si="1"/>
        <v>43598</v>
      </c>
      <c r="Q14" s="27">
        <f t="shared" si="2"/>
        <v>43891</v>
      </c>
    </row>
    <row r="15" spans="2:17" s="5" customFormat="1" ht="67.5" customHeight="1" x14ac:dyDescent="0.15">
      <c r="B15" s="12" t="s">
        <v>38</v>
      </c>
      <c r="C15" s="21" t="s">
        <v>21</v>
      </c>
      <c r="D15" s="25">
        <v>43542</v>
      </c>
      <c r="E15" s="10" t="s">
        <v>39</v>
      </c>
      <c r="F15" s="19" t="s">
        <v>37</v>
      </c>
      <c r="G15" s="11" t="s">
        <v>20</v>
      </c>
      <c r="H15" s="13">
        <v>79315200</v>
      </c>
      <c r="I15" s="11" t="s">
        <v>20</v>
      </c>
      <c r="J15" s="11" t="s">
        <v>20</v>
      </c>
      <c r="K15" s="7"/>
      <c r="L15" s="8"/>
      <c r="M15" s="9"/>
      <c r="N15" s="14"/>
      <c r="O15" s="27">
        <f t="shared" si="0"/>
        <v>43543</v>
      </c>
      <c r="P15" s="27">
        <f t="shared" si="1"/>
        <v>43615</v>
      </c>
      <c r="Q15" s="27">
        <f t="shared" si="2"/>
        <v>43908</v>
      </c>
    </row>
    <row r="16" spans="2:17" s="5" customFormat="1" ht="67.5" customHeight="1" x14ac:dyDescent="0.15">
      <c r="B16" s="12" t="s">
        <v>48</v>
      </c>
      <c r="C16" s="21" t="s">
        <v>21</v>
      </c>
      <c r="D16" s="25">
        <v>43550</v>
      </c>
      <c r="E16" s="10" t="s">
        <v>51</v>
      </c>
      <c r="F16" s="19" t="s">
        <v>37</v>
      </c>
      <c r="G16" s="11" t="s">
        <v>20</v>
      </c>
      <c r="H16" s="13">
        <v>2586816</v>
      </c>
      <c r="I16" s="11" t="s">
        <v>20</v>
      </c>
      <c r="J16" s="11" t="s">
        <v>20</v>
      </c>
      <c r="K16" s="7"/>
      <c r="L16" s="8"/>
      <c r="M16" s="9"/>
      <c r="N16" s="14"/>
      <c r="O16" s="27">
        <f t="shared" si="0"/>
        <v>43551</v>
      </c>
      <c r="P16" s="27">
        <f t="shared" si="1"/>
        <v>43623</v>
      </c>
      <c r="Q16" s="27">
        <f t="shared" si="2"/>
        <v>43916</v>
      </c>
    </row>
    <row r="17" spans="2:17" s="5" customFormat="1" ht="67.5" customHeight="1" x14ac:dyDescent="0.15">
      <c r="B17" s="12" t="s">
        <v>47</v>
      </c>
      <c r="C17" s="21" t="s">
        <v>21</v>
      </c>
      <c r="D17" s="25">
        <v>43552</v>
      </c>
      <c r="E17" s="10" t="s">
        <v>40</v>
      </c>
      <c r="F17" s="19" t="s">
        <v>37</v>
      </c>
      <c r="G17" s="11" t="s">
        <v>20</v>
      </c>
      <c r="H17" s="13">
        <v>9760370.4000000004</v>
      </c>
      <c r="I17" s="11" t="s">
        <v>20</v>
      </c>
      <c r="J17" s="11" t="s">
        <v>20</v>
      </c>
      <c r="K17" s="7"/>
      <c r="L17" s="8"/>
      <c r="M17" s="9"/>
      <c r="N17" s="14"/>
      <c r="O17" s="27">
        <f t="shared" si="0"/>
        <v>43553</v>
      </c>
      <c r="P17" s="27">
        <f t="shared" si="1"/>
        <v>43625</v>
      </c>
      <c r="Q17" s="27">
        <f t="shared" si="2"/>
        <v>43918</v>
      </c>
    </row>
    <row r="18" spans="2:17" s="5" customFormat="1" ht="67.5" customHeight="1" x14ac:dyDescent="0.15">
      <c r="B18" s="12" t="s">
        <v>70</v>
      </c>
      <c r="C18" s="21" t="s">
        <v>21</v>
      </c>
      <c r="D18" s="25">
        <v>43552</v>
      </c>
      <c r="E18" s="10" t="s">
        <v>71</v>
      </c>
      <c r="F18" s="19" t="s">
        <v>37</v>
      </c>
      <c r="G18" s="11" t="s">
        <v>20</v>
      </c>
      <c r="H18" s="13">
        <v>6842880</v>
      </c>
      <c r="I18" s="11" t="s">
        <v>20</v>
      </c>
      <c r="J18" s="11" t="s">
        <v>20</v>
      </c>
      <c r="K18" s="7"/>
      <c r="L18" s="8"/>
      <c r="M18" s="9"/>
      <c r="N18" s="14"/>
      <c r="O18" s="27">
        <f t="shared" si="0"/>
        <v>43553</v>
      </c>
      <c r="P18" s="27">
        <f t="shared" si="1"/>
        <v>43625</v>
      </c>
      <c r="Q18" s="27">
        <f t="shared" si="2"/>
        <v>43918</v>
      </c>
    </row>
    <row r="19" spans="2:17" s="5" customFormat="1" ht="67.5" customHeight="1" x14ac:dyDescent="0.15">
      <c r="B19" s="12" t="s">
        <v>72</v>
      </c>
      <c r="C19" s="21" t="s">
        <v>21</v>
      </c>
      <c r="D19" s="25">
        <v>43552</v>
      </c>
      <c r="E19" s="10" t="s">
        <v>75</v>
      </c>
      <c r="F19" s="19" t="s">
        <v>32</v>
      </c>
      <c r="G19" s="11" t="s">
        <v>20</v>
      </c>
      <c r="H19" s="13">
        <v>5832000</v>
      </c>
      <c r="I19" s="11" t="s">
        <v>20</v>
      </c>
      <c r="J19" s="11" t="s">
        <v>20</v>
      </c>
      <c r="K19" s="7"/>
      <c r="L19" s="8"/>
      <c r="M19" s="9"/>
      <c r="N19" s="14"/>
      <c r="O19" s="27">
        <f t="shared" si="0"/>
        <v>43553</v>
      </c>
      <c r="P19" s="27">
        <f t="shared" si="1"/>
        <v>43625</v>
      </c>
      <c r="Q19" s="27">
        <f t="shared" si="2"/>
        <v>43918</v>
      </c>
    </row>
    <row r="20" spans="2:17" s="5" customFormat="1" ht="67.5" customHeight="1" x14ac:dyDescent="0.15">
      <c r="B20" s="12" t="s">
        <v>96</v>
      </c>
      <c r="C20" s="21" t="s">
        <v>21</v>
      </c>
      <c r="D20" s="25">
        <v>43552</v>
      </c>
      <c r="E20" s="10" t="s">
        <v>97</v>
      </c>
      <c r="F20" s="19" t="s">
        <v>78</v>
      </c>
      <c r="G20" s="11" t="s">
        <v>79</v>
      </c>
      <c r="H20" s="13">
        <v>97928329.320000023</v>
      </c>
      <c r="I20" s="11" t="s">
        <v>79</v>
      </c>
      <c r="J20" s="11" t="s">
        <v>79</v>
      </c>
      <c r="K20" s="7"/>
      <c r="L20" s="8"/>
      <c r="M20" s="9"/>
      <c r="N20" s="14"/>
      <c r="O20" s="27">
        <f t="shared" si="0"/>
        <v>43553</v>
      </c>
      <c r="P20" s="27">
        <f t="shared" si="1"/>
        <v>43625</v>
      </c>
      <c r="Q20" s="27">
        <f t="shared" si="2"/>
        <v>43918</v>
      </c>
    </row>
    <row r="21" spans="2:17" s="5" customFormat="1" ht="67.5" customHeight="1" x14ac:dyDescent="0.15">
      <c r="B21" s="12" t="s">
        <v>96</v>
      </c>
      <c r="C21" s="21" t="s">
        <v>21</v>
      </c>
      <c r="D21" s="26">
        <v>43552</v>
      </c>
      <c r="E21" s="29" t="s">
        <v>98</v>
      </c>
      <c r="F21" s="19" t="s">
        <v>78</v>
      </c>
      <c r="G21" s="11" t="s">
        <v>79</v>
      </c>
      <c r="H21" s="13">
        <v>4303789.2</v>
      </c>
      <c r="I21" s="11" t="s">
        <v>79</v>
      </c>
      <c r="J21" s="11" t="s">
        <v>79</v>
      </c>
      <c r="K21" s="7"/>
      <c r="L21" s="8"/>
      <c r="M21" s="9"/>
      <c r="N21" s="14"/>
      <c r="O21" s="27">
        <f t="shared" si="0"/>
        <v>43553</v>
      </c>
      <c r="P21" s="27">
        <f t="shared" si="1"/>
        <v>43625</v>
      </c>
      <c r="Q21" s="27">
        <f t="shared" si="2"/>
        <v>43918</v>
      </c>
    </row>
    <row r="22" spans="2:17" s="5" customFormat="1" ht="67.5" customHeight="1" x14ac:dyDescent="0.15">
      <c r="B22" s="12" t="s">
        <v>30</v>
      </c>
      <c r="C22" s="21" t="s">
        <v>21</v>
      </c>
      <c r="D22" s="25">
        <v>43553</v>
      </c>
      <c r="E22" s="10" t="s">
        <v>31</v>
      </c>
      <c r="F22" s="19" t="s">
        <v>32</v>
      </c>
      <c r="G22" s="11" t="s">
        <v>20</v>
      </c>
      <c r="H22" s="13">
        <v>950700</v>
      </c>
      <c r="I22" s="11" t="s">
        <v>20</v>
      </c>
      <c r="J22" s="11" t="s">
        <v>20</v>
      </c>
      <c r="K22" s="7"/>
      <c r="L22" s="8"/>
      <c r="M22" s="9"/>
      <c r="N22" s="14"/>
      <c r="O22" s="27">
        <f t="shared" si="0"/>
        <v>43554</v>
      </c>
      <c r="P22" s="27">
        <f t="shared" si="1"/>
        <v>43626</v>
      </c>
      <c r="Q22" s="27">
        <f t="shared" si="2"/>
        <v>43919</v>
      </c>
    </row>
    <row r="23" spans="2:17" s="5" customFormat="1" ht="67.5" customHeight="1" x14ac:dyDescent="0.15">
      <c r="B23" s="12" t="s">
        <v>30</v>
      </c>
      <c r="C23" s="21" t="s">
        <v>21</v>
      </c>
      <c r="D23" s="25">
        <v>43553</v>
      </c>
      <c r="E23" s="10" t="s">
        <v>33</v>
      </c>
      <c r="F23" s="19" t="s">
        <v>32</v>
      </c>
      <c r="G23" s="11" t="s">
        <v>20</v>
      </c>
      <c r="H23" s="13">
        <v>24447500</v>
      </c>
      <c r="I23" s="11" t="s">
        <v>20</v>
      </c>
      <c r="J23" s="11" t="s">
        <v>20</v>
      </c>
      <c r="K23" s="7"/>
      <c r="L23" s="8"/>
      <c r="M23" s="9"/>
      <c r="N23" s="14"/>
      <c r="O23" s="27">
        <f t="shared" si="0"/>
        <v>43554</v>
      </c>
      <c r="P23" s="27">
        <f t="shared" si="1"/>
        <v>43626</v>
      </c>
      <c r="Q23" s="27">
        <f t="shared" si="2"/>
        <v>43919</v>
      </c>
    </row>
    <row r="24" spans="2:17" s="5" customFormat="1" ht="67.5" customHeight="1" x14ac:dyDescent="0.15">
      <c r="B24" s="12" t="s">
        <v>30</v>
      </c>
      <c r="C24" s="21" t="s">
        <v>21</v>
      </c>
      <c r="D24" s="25">
        <v>43553</v>
      </c>
      <c r="E24" s="29" t="s">
        <v>34</v>
      </c>
      <c r="F24" s="19" t="s">
        <v>32</v>
      </c>
      <c r="G24" s="11" t="s">
        <v>20</v>
      </c>
      <c r="H24" s="13">
        <v>5804000</v>
      </c>
      <c r="I24" s="11" t="s">
        <v>20</v>
      </c>
      <c r="J24" s="11" t="s">
        <v>20</v>
      </c>
      <c r="K24" s="7"/>
      <c r="L24" s="8"/>
      <c r="M24" s="9"/>
      <c r="N24" s="14"/>
      <c r="O24" s="27">
        <f t="shared" si="0"/>
        <v>43554</v>
      </c>
      <c r="P24" s="27">
        <f t="shared" si="1"/>
        <v>43626</v>
      </c>
      <c r="Q24" s="27">
        <f t="shared" si="2"/>
        <v>43919</v>
      </c>
    </row>
    <row r="25" spans="2:17" s="5" customFormat="1" ht="67.5" customHeight="1" x14ac:dyDescent="0.15">
      <c r="B25" s="12" t="s">
        <v>67</v>
      </c>
      <c r="C25" s="21" t="s">
        <v>21</v>
      </c>
      <c r="D25" s="25">
        <v>43616</v>
      </c>
      <c r="E25" s="10" t="s">
        <v>66</v>
      </c>
      <c r="F25" s="19" t="s">
        <v>37</v>
      </c>
      <c r="G25" s="11" t="s">
        <v>20</v>
      </c>
      <c r="H25" s="13">
        <v>299734344</v>
      </c>
      <c r="I25" s="11" t="s">
        <v>20</v>
      </c>
      <c r="J25" s="11" t="s">
        <v>20</v>
      </c>
      <c r="K25" s="7"/>
      <c r="L25" s="8"/>
      <c r="M25" s="9"/>
      <c r="N25" s="14"/>
      <c r="O25" s="27">
        <f t="shared" si="0"/>
        <v>43617</v>
      </c>
      <c r="P25" s="27">
        <f t="shared" si="1"/>
        <v>43689</v>
      </c>
      <c r="Q25" s="27">
        <f t="shared" si="2"/>
        <v>43982</v>
      </c>
    </row>
    <row r="26" spans="2:17" s="5" customFormat="1" ht="67.5" customHeight="1" x14ac:dyDescent="0.15">
      <c r="B26" s="12" t="s">
        <v>49</v>
      </c>
      <c r="C26" s="21" t="s">
        <v>21</v>
      </c>
      <c r="D26" s="26">
        <v>43643</v>
      </c>
      <c r="E26" s="10" t="s">
        <v>50</v>
      </c>
      <c r="F26" s="19" t="s">
        <v>37</v>
      </c>
      <c r="G26" s="11" t="s">
        <v>20</v>
      </c>
      <c r="H26" s="13">
        <v>2035756</v>
      </c>
      <c r="I26" s="11" t="s">
        <v>20</v>
      </c>
      <c r="J26" s="11" t="s">
        <v>20</v>
      </c>
      <c r="K26" s="7"/>
      <c r="L26" s="8"/>
      <c r="M26" s="9"/>
      <c r="N26" s="14"/>
      <c r="O26" s="27">
        <f t="shared" si="0"/>
        <v>43644</v>
      </c>
      <c r="P26" s="27">
        <f t="shared" si="1"/>
        <v>43716</v>
      </c>
      <c r="Q26" s="27">
        <f t="shared" si="2"/>
        <v>44009</v>
      </c>
    </row>
    <row r="27" spans="2:17" s="5" customFormat="1" ht="67.5" customHeight="1" x14ac:dyDescent="0.15">
      <c r="B27" s="12" t="s">
        <v>89</v>
      </c>
      <c r="C27" s="21" t="s">
        <v>21</v>
      </c>
      <c r="D27" s="26">
        <v>43644</v>
      </c>
      <c r="E27" s="10" t="s">
        <v>90</v>
      </c>
      <c r="F27" s="19" t="s">
        <v>78</v>
      </c>
      <c r="G27" s="11" t="s">
        <v>79</v>
      </c>
      <c r="H27" s="13">
        <v>118954254.24000001</v>
      </c>
      <c r="I27" s="11" t="s">
        <v>79</v>
      </c>
      <c r="J27" s="11" t="s">
        <v>79</v>
      </c>
      <c r="K27" s="7"/>
      <c r="L27" s="8"/>
      <c r="M27" s="9"/>
      <c r="N27" s="14"/>
      <c r="O27" s="27">
        <f t="shared" si="0"/>
        <v>43645</v>
      </c>
      <c r="P27" s="27">
        <f t="shared" si="1"/>
        <v>43717</v>
      </c>
      <c r="Q27" s="27">
        <f t="shared" si="2"/>
        <v>44010</v>
      </c>
    </row>
    <row r="28" spans="2:17" s="5" customFormat="1" ht="67.5" customHeight="1" x14ac:dyDescent="0.15">
      <c r="B28" s="12" t="s">
        <v>89</v>
      </c>
      <c r="C28" s="21" t="s">
        <v>21</v>
      </c>
      <c r="D28" s="25">
        <v>43644</v>
      </c>
      <c r="E28" s="10" t="s">
        <v>91</v>
      </c>
      <c r="F28" s="19" t="s">
        <v>78</v>
      </c>
      <c r="G28" s="11" t="s">
        <v>79</v>
      </c>
      <c r="H28" s="13">
        <v>2752466.4000000004</v>
      </c>
      <c r="I28" s="11" t="s">
        <v>79</v>
      </c>
      <c r="J28" s="11" t="s">
        <v>79</v>
      </c>
      <c r="K28" s="7"/>
      <c r="L28" s="8"/>
      <c r="M28" s="9"/>
      <c r="N28" s="14"/>
      <c r="O28" s="27">
        <f t="shared" si="0"/>
        <v>43645</v>
      </c>
      <c r="P28" s="27">
        <f t="shared" si="1"/>
        <v>43717</v>
      </c>
      <c r="Q28" s="27">
        <f t="shared" si="2"/>
        <v>44010</v>
      </c>
    </row>
    <row r="29" spans="2:17" s="5" customFormat="1" ht="67.5" customHeight="1" x14ac:dyDescent="0.15">
      <c r="B29" s="12" t="s">
        <v>89</v>
      </c>
      <c r="C29" s="21" t="s">
        <v>21</v>
      </c>
      <c r="D29" s="26">
        <v>43644</v>
      </c>
      <c r="E29" s="10" t="s">
        <v>92</v>
      </c>
      <c r="F29" s="19" t="s">
        <v>78</v>
      </c>
      <c r="G29" s="11" t="s">
        <v>79</v>
      </c>
      <c r="H29" s="13">
        <v>16614493.200000001</v>
      </c>
      <c r="I29" s="11" t="s">
        <v>79</v>
      </c>
      <c r="J29" s="11" t="s">
        <v>79</v>
      </c>
      <c r="K29" s="7"/>
      <c r="L29" s="8"/>
      <c r="M29" s="9"/>
      <c r="N29" s="14"/>
      <c r="O29" s="27">
        <f t="shared" si="0"/>
        <v>43645</v>
      </c>
      <c r="P29" s="27">
        <f t="shared" si="1"/>
        <v>43717</v>
      </c>
      <c r="Q29" s="27">
        <f t="shared" si="2"/>
        <v>44010</v>
      </c>
    </row>
    <row r="30" spans="2:17" s="5" customFormat="1" ht="67.5" customHeight="1" x14ac:dyDescent="0.15">
      <c r="B30" s="12" t="s">
        <v>89</v>
      </c>
      <c r="C30" s="21" t="s">
        <v>21</v>
      </c>
      <c r="D30" s="25">
        <v>43644</v>
      </c>
      <c r="E30" s="10" t="s">
        <v>93</v>
      </c>
      <c r="F30" s="19" t="s">
        <v>78</v>
      </c>
      <c r="G30" s="11" t="s">
        <v>79</v>
      </c>
      <c r="H30" s="13">
        <v>5049063.12</v>
      </c>
      <c r="I30" s="11" t="s">
        <v>79</v>
      </c>
      <c r="J30" s="11" t="s">
        <v>79</v>
      </c>
      <c r="K30" s="7"/>
      <c r="L30" s="8"/>
      <c r="M30" s="9"/>
      <c r="N30" s="14"/>
      <c r="O30" s="27">
        <f t="shared" si="0"/>
        <v>43645</v>
      </c>
      <c r="P30" s="27">
        <f t="shared" si="1"/>
        <v>43717</v>
      </c>
      <c r="Q30" s="27">
        <f t="shared" si="2"/>
        <v>44010</v>
      </c>
    </row>
    <row r="31" spans="2:17" s="5" customFormat="1" ht="67.5" customHeight="1" x14ac:dyDescent="0.15">
      <c r="B31" s="12" t="s">
        <v>89</v>
      </c>
      <c r="C31" s="21" t="s">
        <v>21</v>
      </c>
      <c r="D31" s="26">
        <v>43644</v>
      </c>
      <c r="E31" s="10" t="s">
        <v>94</v>
      </c>
      <c r="F31" s="19" t="s">
        <v>78</v>
      </c>
      <c r="G31" s="11" t="s">
        <v>79</v>
      </c>
      <c r="H31" s="13">
        <v>1343864.52</v>
      </c>
      <c r="I31" s="11" t="s">
        <v>79</v>
      </c>
      <c r="J31" s="11" t="s">
        <v>79</v>
      </c>
      <c r="K31" s="7"/>
      <c r="L31" s="8"/>
      <c r="M31" s="9"/>
      <c r="N31" s="14"/>
      <c r="O31" s="27">
        <f t="shared" si="0"/>
        <v>43645</v>
      </c>
      <c r="P31" s="27">
        <f t="shared" si="1"/>
        <v>43717</v>
      </c>
      <c r="Q31" s="27">
        <f t="shared" si="2"/>
        <v>44010</v>
      </c>
    </row>
    <row r="32" spans="2:17" s="5" customFormat="1" ht="67.5" customHeight="1" x14ac:dyDescent="0.15">
      <c r="B32" s="12" t="s">
        <v>89</v>
      </c>
      <c r="C32" s="21" t="s">
        <v>21</v>
      </c>
      <c r="D32" s="25">
        <v>43644</v>
      </c>
      <c r="E32" s="10" t="s">
        <v>82</v>
      </c>
      <c r="F32" s="19" t="s">
        <v>78</v>
      </c>
      <c r="G32" s="11" t="s">
        <v>79</v>
      </c>
      <c r="H32" s="13">
        <v>120646.8</v>
      </c>
      <c r="I32" s="11" t="s">
        <v>79</v>
      </c>
      <c r="J32" s="11" t="s">
        <v>79</v>
      </c>
      <c r="K32" s="7"/>
      <c r="L32" s="8"/>
      <c r="M32" s="9"/>
      <c r="N32" s="14"/>
      <c r="O32" s="27">
        <f t="shared" si="0"/>
        <v>43645</v>
      </c>
      <c r="P32" s="27">
        <f t="shared" si="1"/>
        <v>43717</v>
      </c>
      <c r="Q32" s="27">
        <f t="shared" si="2"/>
        <v>44010</v>
      </c>
    </row>
    <row r="33" spans="2:17" s="5" customFormat="1" ht="67.5" customHeight="1" x14ac:dyDescent="0.15">
      <c r="B33" s="12" t="s">
        <v>95</v>
      </c>
      <c r="C33" s="21" t="s">
        <v>21</v>
      </c>
      <c r="D33" s="26">
        <v>43644</v>
      </c>
      <c r="E33" s="10" t="s">
        <v>90</v>
      </c>
      <c r="F33" s="19" t="s">
        <v>78</v>
      </c>
      <c r="G33" s="11" t="s">
        <v>79</v>
      </c>
      <c r="H33" s="13">
        <v>15838397.640000001</v>
      </c>
      <c r="I33" s="11" t="s">
        <v>79</v>
      </c>
      <c r="J33" s="11" t="s">
        <v>79</v>
      </c>
      <c r="K33" s="7"/>
      <c r="L33" s="8"/>
      <c r="M33" s="9"/>
      <c r="N33" s="14"/>
      <c r="O33" s="27">
        <f t="shared" si="0"/>
        <v>43645</v>
      </c>
      <c r="P33" s="27">
        <f t="shared" si="1"/>
        <v>43717</v>
      </c>
      <c r="Q33" s="27">
        <f t="shared" si="2"/>
        <v>44010</v>
      </c>
    </row>
    <row r="34" spans="2:17" s="5" customFormat="1" ht="67.5" customHeight="1" x14ac:dyDescent="0.15">
      <c r="B34" s="12" t="s">
        <v>95</v>
      </c>
      <c r="C34" s="21" t="s">
        <v>21</v>
      </c>
      <c r="D34" s="25">
        <v>43644</v>
      </c>
      <c r="E34" s="10" t="s">
        <v>91</v>
      </c>
      <c r="F34" s="19" t="s">
        <v>78</v>
      </c>
      <c r="G34" s="11" t="s">
        <v>79</v>
      </c>
      <c r="H34" s="13">
        <v>1814167.8</v>
      </c>
      <c r="I34" s="11" t="s">
        <v>79</v>
      </c>
      <c r="J34" s="11" t="s">
        <v>79</v>
      </c>
      <c r="K34" s="7"/>
      <c r="L34" s="8"/>
      <c r="M34" s="9"/>
      <c r="N34" s="14"/>
      <c r="O34" s="27">
        <f t="shared" si="0"/>
        <v>43645</v>
      </c>
      <c r="P34" s="27">
        <f t="shared" si="1"/>
        <v>43717</v>
      </c>
      <c r="Q34" s="27">
        <f t="shared" si="2"/>
        <v>44010</v>
      </c>
    </row>
    <row r="35" spans="2:17" s="5" customFormat="1" ht="67.5" customHeight="1" x14ac:dyDescent="0.15">
      <c r="B35" s="12" t="s">
        <v>95</v>
      </c>
      <c r="C35" s="21" t="s">
        <v>21</v>
      </c>
      <c r="D35" s="26">
        <v>43644</v>
      </c>
      <c r="E35" s="10" t="s">
        <v>92</v>
      </c>
      <c r="F35" s="19" t="s">
        <v>78</v>
      </c>
      <c r="G35" s="11" t="s">
        <v>79</v>
      </c>
      <c r="H35" s="13">
        <v>123260.40000000001</v>
      </c>
      <c r="I35" s="11" t="s">
        <v>79</v>
      </c>
      <c r="J35" s="11" t="s">
        <v>79</v>
      </c>
      <c r="K35" s="7"/>
      <c r="L35" s="8"/>
      <c r="M35" s="9"/>
      <c r="N35" s="14"/>
      <c r="O35" s="27">
        <f t="shared" si="0"/>
        <v>43645</v>
      </c>
      <c r="P35" s="27">
        <f t="shared" si="1"/>
        <v>43717</v>
      </c>
      <c r="Q35" s="27">
        <f t="shared" si="2"/>
        <v>44010</v>
      </c>
    </row>
    <row r="36" spans="2:17" s="5" customFormat="1" ht="67.5" customHeight="1" x14ac:dyDescent="0.15">
      <c r="B36" s="12" t="s">
        <v>95</v>
      </c>
      <c r="C36" s="21" t="s">
        <v>21</v>
      </c>
      <c r="D36" s="25">
        <v>43644</v>
      </c>
      <c r="E36" s="10" t="s">
        <v>93</v>
      </c>
      <c r="F36" s="19" t="s">
        <v>78</v>
      </c>
      <c r="G36" s="11" t="s">
        <v>79</v>
      </c>
      <c r="H36" s="13">
        <v>278637.84000000003</v>
      </c>
      <c r="I36" s="11" t="s">
        <v>79</v>
      </c>
      <c r="J36" s="11" t="s">
        <v>79</v>
      </c>
      <c r="K36" s="7"/>
      <c r="L36" s="8"/>
      <c r="M36" s="9"/>
      <c r="N36" s="14"/>
      <c r="O36" s="27">
        <f t="shared" si="0"/>
        <v>43645</v>
      </c>
      <c r="P36" s="27">
        <f t="shared" si="1"/>
        <v>43717</v>
      </c>
      <c r="Q36" s="27">
        <f t="shared" si="2"/>
        <v>44010</v>
      </c>
    </row>
    <row r="37" spans="2:17" s="5" customFormat="1" ht="67.5" customHeight="1" x14ac:dyDescent="0.15">
      <c r="B37" s="12" t="s">
        <v>95</v>
      </c>
      <c r="C37" s="21" t="s">
        <v>21</v>
      </c>
      <c r="D37" s="26">
        <v>43644</v>
      </c>
      <c r="E37" s="10" t="s">
        <v>94</v>
      </c>
      <c r="F37" s="19" t="s">
        <v>78</v>
      </c>
      <c r="G37" s="11" t="s">
        <v>79</v>
      </c>
      <c r="H37" s="13">
        <v>370656</v>
      </c>
      <c r="I37" s="11" t="s">
        <v>79</v>
      </c>
      <c r="J37" s="11" t="s">
        <v>79</v>
      </c>
      <c r="K37" s="7"/>
      <c r="L37" s="8"/>
      <c r="M37" s="9"/>
      <c r="N37" s="14"/>
      <c r="O37" s="27">
        <f t="shared" si="0"/>
        <v>43645</v>
      </c>
      <c r="P37" s="27">
        <f t="shared" si="1"/>
        <v>43717</v>
      </c>
      <c r="Q37" s="27">
        <f t="shared" si="2"/>
        <v>44010</v>
      </c>
    </row>
    <row r="38" spans="2:17" s="5" customFormat="1" ht="67.5" customHeight="1" x14ac:dyDescent="0.15">
      <c r="B38" s="12" t="s">
        <v>56</v>
      </c>
      <c r="C38" s="21" t="s">
        <v>21</v>
      </c>
      <c r="D38" s="25">
        <v>43677</v>
      </c>
      <c r="E38" s="28" t="s">
        <v>54</v>
      </c>
      <c r="F38" s="19" t="s">
        <v>37</v>
      </c>
      <c r="G38" s="11" t="s">
        <v>20</v>
      </c>
      <c r="H38" s="13">
        <v>6048000</v>
      </c>
      <c r="I38" s="11" t="s">
        <v>20</v>
      </c>
      <c r="J38" s="11" t="s">
        <v>20</v>
      </c>
      <c r="K38" s="7"/>
      <c r="L38" s="8"/>
      <c r="M38" s="9"/>
      <c r="N38" s="14"/>
      <c r="O38" s="27">
        <f t="shared" si="0"/>
        <v>43678</v>
      </c>
      <c r="P38" s="27">
        <f t="shared" si="1"/>
        <v>43750</v>
      </c>
      <c r="Q38" s="27">
        <f t="shared" si="2"/>
        <v>44043</v>
      </c>
    </row>
    <row r="39" spans="2:17" s="5" customFormat="1" ht="67.5" customHeight="1" x14ac:dyDescent="0.15">
      <c r="B39" s="12" t="s">
        <v>57</v>
      </c>
      <c r="C39" s="21" t="s">
        <v>21</v>
      </c>
      <c r="D39" s="25">
        <v>43684</v>
      </c>
      <c r="E39" s="10" t="s">
        <v>58</v>
      </c>
      <c r="F39" s="19" t="s">
        <v>37</v>
      </c>
      <c r="G39" s="11" t="s">
        <v>20</v>
      </c>
      <c r="H39" s="13">
        <v>5810400</v>
      </c>
      <c r="I39" s="11" t="s">
        <v>20</v>
      </c>
      <c r="J39" s="11" t="s">
        <v>20</v>
      </c>
      <c r="K39" s="7"/>
      <c r="L39" s="8"/>
      <c r="M39" s="9"/>
      <c r="N39" s="14"/>
      <c r="O39" s="27">
        <f t="shared" ref="O39:O62" si="3">D39+1</f>
        <v>43685</v>
      </c>
      <c r="P39" s="27">
        <f t="shared" ref="P39:P70" si="4">O39+72</f>
        <v>43757</v>
      </c>
      <c r="Q39" s="27">
        <f t="shared" ref="Q39:Q61" si="5">O39+365</f>
        <v>44050</v>
      </c>
    </row>
    <row r="40" spans="2:17" s="5" customFormat="1" ht="67.5" customHeight="1" x14ac:dyDescent="0.15">
      <c r="B40" s="12" t="s">
        <v>59</v>
      </c>
      <c r="C40" s="21" t="s">
        <v>21</v>
      </c>
      <c r="D40" s="25">
        <v>43684</v>
      </c>
      <c r="E40" s="10" t="s">
        <v>58</v>
      </c>
      <c r="F40" s="19" t="s">
        <v>37</v>
      </c>
      <c r="G40" s="11" t="s">
        <v>20</v>
      </c>
      <c r="H40" s="13">
        <v>10098000</v>
      </c>
      <c r="I40" s="11" t="s">
        <v>20</v>
      </c>
      <c r="J40" s="11" t="s">
        <v>20</v>
      </c>
      <c r="K40" s="7"/>
      <c r="L40" s="8"/>
      <c r="M40" s="9"/>
      <c r="N40" s="14"/>
      <c r="O40" s="27">
        <f t="shared" si="3"/>
        <v>43685</v>
      </c>
      <c r="P40" s="27">
        <f t="shared" si="4"/>
        <v>43757</v>
      </c>
      <c r="Q40" s="27">
        <f t="shared" si="5"/>
        <v>44050</v>
      </c>
    </row>
    <row r="41" spans="2:17" s="5" customFormat="1" ht="67.5" customHeight="1" x14ac:dyDescent="0.15">
      <c r="B41" s="12" t="s">
        <v>60</v>
      </c>
      <c r="C41" s="21" t="s">
        <v>21</v>
      </c>
      <c r="D41" s="25">
        <v>43684</v>
      </c>
      <c r="E41" s="28" t="s">
        <v>55</v>
      </c>
      <c r="F41" s="19" t="s">
        <v>37</v>
      </c>
      <c r="G41" s="11" t="s">
        <v>20</v>
      </c>
      <c r="H41" s="13">
        <v>8964000</v>
      </c>
      <c r="I41" s="11" t="s">
        <v>20</v>
      </c>
      <c r="J41" s="11" t="s">
        <v>20</v>
      </c>
      <c r="K41" s="7"/>
      <c r="L41" s="8"/>
      <c r="M41" s="9"/>
      <c r="N41" s="14"/>
      <c r="O41" s="27">
        <f t="shared" si="3"/>
        <v>43685</v>
      </c>
      <c r="P41" s="27">
        <f t="shared" si="4"/>
        <v>43757</v>
      </c>
      <c r="Q41" s="27">
        <f t="shared" si="5"/>
        <v>44050</v>
      </c>
    </row>
    <row r="42" spans="2:17" s="5" customFormat="1" ht="67.5" customHeight="1" x14ac:dyDescent="0.15">
      <c r="B42" s="12" t="s">
        <v>73</v>
      </c>
      <c r="C42" s="21" t="s">
        <v>21</v>
      </c>
      <c r="D42" s="25">
        <v>43698</v>
      </c>
      <c r="E42" s="10" t="s">
        <v>74</v>
      </c>
      <c r="F42" s="19" t="s">
        <v>32</v>
      </c>
      <c r="G42" s="11" t="s">
        <v>20</v>
      </c>
      <c r="H42" s="13">
        <v>6868800</v>
      </c>
      <c r="I42" s="11" t="s">
        <v>20</v>
      </c>
      <c r="J42" s="11" t="s">
        <v>20</v>
      </c>
      <c r="K42" s="7"/>
      <c r="L42" s="8"/>
      <c r="M42" s="9"/>
      <c r="N42" s="14"/>
      <c r="O42" s="27">
        <f t="shared" si="3"/>
        <v>43699</v>
      </c>
      <c r="P42" s="27">
        <f t="shared" si="4"/>
        <v>43771</v>
      </c>
      <c r="Q42" s="27">
        <f t="shared" si="5"/>
        <v>44064</v>
      </c>
    </row>
    <row r="43" spans="2:17" s="5" customFormat="1" ht="67.5" customHeight="1" x14ac:dyDescent="0.15">
      <c r="B43" s="12" t="s">
        <v>61</v>
      </c>
      <c r="C43" s="21" t="s">
        <v>21</v>
      </c>
      <c r="D43" s="25">
        <v>43707</v>
      </c>
      <c r="E43" s="10" t="s">
        <v>62</v>
      </c>
      <c r="F43" s="19" t="s">
        <v>37</v>
      </c>
      <c r="G43" s="11" t="s">
        <v>20</v>
      </c>
      <c r="H43" s="30">
        <v>10584000</v>
      </c>
      <c r="I43" s="11" t="s">
        <v>20</v>
      </c>
      <c r="J43" s="11" t="s">
        <v>20</v>
      </c>
      <c r="K43" s="7"/>
      <c r="L43" s="8"/>
      <c r="M43" s="9"/>
      <c r="N43" s="14"/>
      <c r="O43" s="27">
        <f t="shared" si="3"/>
        <v>43708</v>
      </c>
      <c r="P43" s="27">
        <f t="shared" si="4"/>
        <v>43780</v>
      </c>
      <c r="Q43" s="27">
        <f t="shared" si="5"/>
        <v>44073</v>
      </c>
    </row>
    <row r="44" spans="2:17" s="5" customFormat="1" ht="67.5" customHeight="1" x14ac:dyDescent="0.15">
      <c r="B44" s="12" t="s">
        <v>63</v>
      </c>
      <c r="C44" s="21" t="s">
        <v>21</v>
      </c>
      <c r="D44" s="25">
        <v>43718</v>
      </c>
      <c r="E44" s="10" t="s">
        <v>58</v>
      </c>
      <c r="F44" s="19" t="s">
        <v>37</v>
      </c>
      <c r="G44" s="11" t="s">
        <v>20</v>
      </c>
      <c r="H44" s="13">
        <v>12301200</v>
      </c>
      <c r="I44" s="11" t="s">
        <v>20</v>
      </c>
      <c r="J44" s="11" t="s">
        <v>20</v>
      </c>
      <c r="K44" s="7"/>
      <c r="L44" s="8"/>
      <c r="M44" s="9"/>
      <c r="N44" s="14"/>
      <c r="O44" s="27">
        <f t="shared" si="3"/>
        <v>43719</v>
      </c>
      <c r="P44" s="27">
        <f t="shared" si="4"/>
        <v>43791</v>
      </c>
      <c r="Q44" s="27">
        <f t="shared" si="5"/>
        <v>44084</v>
      </c>
    </row>
    <row r="45" spans="2:17" s="5" customFormat="1" ht="67.5" customHeight="1" x14ac:dyDescent="0.15">
      <c r="B45" s="12" t="s">
        <v>64</v>
      </c>
      <c r="C45" s="21" t="s">
        <v>21</v>
      </c>
      <c r="D45" s="25">
        <v>43718</v>
      </c>
      <c r="E45" s="10" t="s">
        <v>58</v>
      </c>
      <c r="F45" s="19" t="s">
        <v>37</v>
      </c>
      <c r="G45" s="11" t="s">
        <v>20</v>
      </c>
      <c r="H45" s="13">
        <v>12042000</v>
      </c>
      <c r="I45" s="11" t="s">
        <v>20</v>
      </c>
      <c r="J45" s="11" t="s">
        <v>20</v>
      </c>
      <c r="K45" s="7"/>
      <c r="L45" s="8"/>
      <c r="M45" s="9"/>
      <c r="N45" s="14"/>
      <c r="O45" s="27">
        <f t="shared" si="3"/>
        <v>43719</v>
      </c>
      <c r="P45" s="27">
        <f t="shared" si="4"/>
        <v>43791</v>
      </c>
      <c r="Q45" s="27">
        <f t="shared" si="5"/>
        <v>44084</v>
      </c>
    </row>
    <row r="46" spans="2:17" s="5" customFormat="1" ht="67.5" customHeight="1" x14ac:dyDescent="0.15">
      <c r="B46" s="12" t="s">
        <v>52</v>
      </c>
      <c r="C46" s="21" t="s">
        <v>21</v>
      </c>
      <c r="D46" s="26">
        <v>43733</v>
      </c>
      <c r="E46" s="10" t="s">
        <v>53</v>
      </c>
      <c r="F46" s="19" t="s">
        <v>37</v>
      </c>
      <c r="G46" s="11" t="s">
        <v>20</v>
      </c>
      <c r="H46" s="13">
        <v>74778719.400000006</v>
      </c>
      <c r="I46" s="11" t="s">
        <v>20</v>
      </c>
      <c r="J46" s="11" t="s">
        <v>20</v>
      </c>
      <c r="K46" s="7"/>
      <c r="L46" s="8"/>
      <c r="M46" s="9"/>
      <c r="N46" s="14"/>
      <c r="O46" s="27">
        <f t="shared" si="3"/>
        <v>43734</v>
      </c>
      <c r="P46" s="27">
        <f t="shared" si="4"/>
        <v>43806</v>
      </c>
      <c r="Q46" s="27">
        <f t="shared" si="5"/>
        <v>44099</v>
      </c>
    </row>
    <row r="47" spans="2:17" s="5" customFormat="1" ht="67.5" customHeight="1" x14ac:dyDescent="0.15">
      <c r="B47" s="12" t="s">
        <v>76</v>
      </c>
      <c r="C47" s="21" t="s">
        <v>21</v>
      </c>
      <c r="D47" s="25">
        <v>43735</v>
      </c>
      <c r="E47" s="10" t="s">
        <v>77</v>
      </c>
      <c r="F47" s="19" t="s">
        <v>78</v>
      </c>
      <c r="G47" s="11" t="s">
        <v>79</v>
      </c>
      <c r="H47" s="13">
        <f>25325925*1.08</f>
        <v>27351999</v>
      </c>
      <c r="I47" s="11" t="s">
        <v>79</v>
      </c>
      <c r="J47" s="11" t="s">
        <v>79</v>
      </c>
      <c r="K47" s="7"/>
      <c r="L47" s="8"/>
      <c r="M47" s="9"/>
      <c r="N47" s="14"/>
      <c r="O47" s="27">
        <f t="shared" si="3"/>
        <v>43736</v>
      </c>
      <c r="P47" s="27">
        <f t="shared" si="4"/>
        <v>43808</v>
      </c>
      <c r="Q47" s="27">
        <f t="shared" si="5"/>
        <v>44101</v>
      </c>
    </row>
    <row r="48" spans="2:17" s="5" customFormat="1" ht="67.5" customHeight="1" x14ac:dyDescent="0.15">
      <c r="B48" s="12" t="s">
        <v>76</v>
      </c>
      <c r="C48" s="21" t="s">
        <v>21</v>
      </c>
      <c r="D48" s="25">
        <v>43735</v>
      </c>
      <c r="E48" s="10" t="s">
        <v>80</v>
      </c>
      <c r="F48" s="19" t="s">
        <v>78</v>
      </c>
      <c r="G48" s="11" t="s">
        <v>79</v>
      </c>
      <c r="H48" s="13">
        <f>22927366*1.08</f>
        <v>24761555.280000001</v>
      </c>
      <c r="I48" s="11" t="s">
        <v>79</v>
      </c>
      <c r="J48" s="11" t="s">
        <v>79</v>
      </c>
      <c r="K48" s="7"/>
      <c r="L48" s="8"/>
      <c r="M48" s="9"/>
      <c r="N48" s="14"/>
      <c r="O48" s="27">
        <f t="shared" si="3"/>
        <v>43736</v>
      </c>
      <c r="P48" s="27">
        <f t="shared" si="4"/>
        <v>43808</v>
      </c>
      <c r="Q48" s="27">
        <f t="shared" si="5"/>
        <v>44101</v>
      </c>
    </row>
    <row r="49" spans="2:17" s="5" customFormat="1" ht="67.5" customHeight="1" x14ac:dyDescent="0.15">
      <c r="B49" s="12" t="s">
        <v>76</v>
      </c>
      <c r="C49" s="21" t="s">
        <v>21</v>
      </c>
      <c r="D49" s="25">
        <v>43735</v>
      </c>
      <c r="E49" s="10" t="s">
        <v>81</v>
      </c>
      <c r="F49" s="19" t="s">
        <v>78</v>
      </c>
      <c r="G49" s="11" t="s">
        <v>79</v>
      </c>
      <c r="H49" s="13">
        <f>5891245*1.08</f>
        <v>6362544.6000000006</v>
      </c>
      <c r="I49" s="11" t="s">
        <v>79</v>
      </c>
      <c r="J49" s="11" t="s">
        <v>79</v>
      </c>
      <c r="K49" s="7"/>
      <c r="L49" s="8"/>
      <c r="M49" s="9"/>
      <c r="N49" s="14"/>
      <c r="O49" s="27">
        <f t="shared" si="3"/>
        <v>43736</v>
      </c>
      <c r="P49" s="27">
        <f t="shared" si="4"/>
        <v>43808</v>
      </c>
      <c r="Q49" s="27">
        <f t="shared" si="5"/>
        <v>44101</v>
      </c>
    </row>
    <row r="50" spans="2:17" s="5" customFormat="1" ht="67.5" customHeight="1" x14ac:dyDescent="0.15">
      <c r="B50" s="12" t="s">
        <v>76</v>
      </c>
      <c r="C50" s="21" t="s">
        <v>21</v>
      </c>
      <c r="D50" s="25">
        <v>43735</v>
      </c>
      <c r="E50" s="10" t="s">
        <v>82</v>
      </c>
      <c r="F50" s="19" t="s">
        <v>78</v>
      </c>
      <c r="G50" s="11" t="s">
        <v>79</v>
      </c>
      <c r="H50" s="13">
        <f>53722641*1.08</f>
        <v>58020452.280000001</v>
      </c>
      <c r="I50" s="11" t="s">
        <v>79</v>
      </c>
      <c r="J50" s="11" t="s">
        <v>79</v>
      </c>
      <c r="K50" s="7"/>
      <c r="L50" s="8"/>
      <c r="M50" s="9"/>
      <c r="N50" s="14"/>
      <c r="O50" s="27">
        <f t="shared" si="3"/>
        <v>43736</v>
      </c>
      <c r="P50" s="27">
        <f t="shared" si="4"/>
        <v>43808</v>
      </c>
      <c r="Q50" s="27">
        <f t="shared" si="5"/>
        <v>44101</v>
      </c>
    </row>
    <row r="51" spans="2:17" s="5" customFormat="1" ht="67.5" customHeight="1" x14ac:dyDescent="0.15">
      <c r="B51" s="12" t="s">
        <v>76</v>
      </c>
      <c r="C51" s="21" t="s">
        <v>21</v>
      </c>
      <c r="D51" s="25">
        <v>43735</v>
      </c>
      <c r="E51" s="10" t="s">
        <v>83</v>
      </c>
      <c r="F51" s="19" t="s">
        <v>78</v>
      </c>
      <c r="G51" s="11" t="s">
        <v>79</v>
      </c>
      <c r="H51" s="13">
        <f>32589736*1.08</f>
        <v>35196914.880000003</v>
      </c>
      <c r="I51" s="11" t="s">
        <v>79</v>
      </c>
      <c r="J51" s="11" t="s">
        <v>79</v>
      </c>
      <c r="K51" s="7"/>
      <c r="L51" s="8"/>
      <c r="M51" s="9"/>
      <c r="N51" s="14"/>
      <c r="O51" s="27">
        <f t="shared" si="3"/>
        <v>43736</v>
      </c>
      <c r="P51" s="27">
        <f t="shared" si="4"/>
        <v>43808</v>
      </c>
      <c r="Q51" s="27">
        <f t="shared" si="5"/>
        <v>44101</v>
      </c>
    </row>
    <row r="52" spans="2:17" s="5" customFormat="1" ht="67.5" customHeight="1" x14ac:dyDescent="0.15">
      <c r="B52" s="12" t="s">
        <v>76</v>
      </c>
      <c r="C52" s="21" t="s">
        <v>21</v>
      </c>
      <c r="D52" s="25">
        <v>43735</v>
      </c>
      <c r="E52" s="10" t="s">
        <v>84</v>
      </c>
      <c r="F52" s="19" t="s">
        <v>78</v>
      </c>
      <c r="G52" s="11" t="s">
        <v>79</v>
      </c>
      <c r="H52" s="13">
        <f>2449450*1.08</f>
        <v>2645406</v>
      </c>
      <c r="I52" s="11" t="s">
        <v>79</v>
      </c>
      <c r="J52" s="11" t="s">
        <v>79</v>
      </c>
      <c r="K52" s="7"/>
      <c r="L52" s="8"/>
      <c r="M52" s="9"/>
      <c r="N52" s="14"/>
      <c r="O52" s="27">
        <f t="shared" si="3"/>
        <v>43736</v>
      </c>
      <c r="P52" s="27">
        <f t="shared" si="4"/>
        <v>43808</v>
      </c>
      <c r="Q52" s="27">
        <f t="shared" si="5"/>
        <v>44101</v>
      </c>
    </row>
    <row r="53" spans="2:17" s="5" customFormat="1" ht="67.5" customHeight="1" x14ac:dyDescent="0.15">
      <c r="B53" s="12" t="s">
        <v>76</v>
      </c>
      <c r="C53" s="21" t="s">
        <v>21</v>
      </c>
      <c r="D53" s="25">
        <v>43735</v>
      </c>
      <c r="E53" s="10" t="s">
        <v>85</v>
      </c>
      <c r="F53" s="19" t="s">
        <v>78</v>
      </c>
      <c r="G53" s="11" t="s">
        <v>79</v>
      </c>
      <c r="H53" s="13">
        <f>13177412*1.08</f>
        <v>14231604.960000001</v>
      </c>
      <c r="I53" s="11" t="s">
        <v>79</v>
      </c>
      <c r="J53" s="11" t="s">
        <v>79</v>
      </c>
      <c r="K53" s="7"/>
      <c r="L53" s="8"/>
      <c r="M53" s="9"/>
      <c r="N53" s="14"/>
      <c r="O53" s="27">
        <f t="shared" si="3"/>
        <v>43736</v>
      </c>
      <c r="P53" s="27">
        <f t="shared" si="4"/>
        <v>43808</v>
      </c>
      <c r="Q53" s="27">
        <f t="shared" si="5"/>
        <v>44101</v>
      </c>
    </row>
    <row r="54" spans="2:17" s="5" customFormat="1" ht="67.5" customHeight="1" x14ac:dyDescent="0.15">
      <c r="B54" s="12" t="s">
        <v>76</v>
      </c>
      <c r="C54" s="21" t="s">
        <v>21</v>
      </c>
      <c r="D54" s="25">
        <v>43735</v>
      </c>
      <c r="E54" s="10" t="s">
        <v>86</v>
      </c>
      <c r="F54" s="19" t="s">
        <v>78</v>
      </c>
      <c r="G54" s="11" t="s">
        <v>79</v>
      </c>
      <c r="H54" s="13">
        <f>44230*1.08</f>
        <v>47768.4</v>
      </c>
      <c r="I54" s="11" t="s">
        <v>79</v>
      </c>
      <c r="J54" s="11" t="s">
        <v>79</v>
      </c>
      <c r="K54" s="7"/>
      <c r="L54" s="8"/>
      <c r="M54" s="9"/>
      <c r="N54" s="14"/>
      <c r="O54" s="27">
        <f t="shared" si="3"/>
        <v>43736</v>
      </c>
      <c r="P54" s="27">
        <f t="shared" si="4"/>
        <v>43808</v>
      </c>
      <c r="Q54" s="27">
        <f t="shared" si="5"/>
        <v>44101</v>
      </c>
    </row>
    <row r="55" spans="2:17" s="5" customFormat="1" ht="67.5" customHeight="1" x14ac:dyDescent="0.15">
      <c r="B55" s="12" t="s">
        <v>76</v>
      </c>
      <c r="C55" s="21" t="s">
        <v>21</v>
      </c>
      <c r="D55" s="25">
        <v>43735</v>
      </c>
      <c r="E55" s="10" t="s">
        <v>87</v>
      </c>
      <c r="F55" s="19" t="s">
        <v>78</v>
      </c>
      <c r="G55" s="11" t="s">
        <v>79</v>
      </c>
      <c r="H55" s="13">
        <f>103290*1.08</f>
        <v>111553.20000000001</v>
      </c>
      <c r="I55" s="11" t="s">
        <v>79</v>
      </c>
      <c r="J55" s="11" t="s">
        <v>79</v>
      </c>
      <c r="K55" s="7"/>
      <c r="L55" s="8"/>
      <c r="M55" s="9"/>
      <c r="N55" s="14"/>
      <c r="O55" s="27">
        <f t="shared" si="3"/>
        <v>43736</v>
      </c>
      <c r="P55" s="27">
        <f t="shared" si="4"/>
        <v>43808</v>
      </c>
      <c r="Q55" s="27">
        <f t="shared" si="5"/>
        <v>44101</v>
      </c>
    </row>
    <row r="56" spans="2:17" s="5" customFormat="1" ht="67.5" customHeight="1" x14ac:dyDescent="0.15">
      <c r="B56" s="12" t="s">
        <v>88</v>
      </c>
      <c r="C56" s="21" t="s">
        <v>21</v>
      </c>
      <c r="D56" s="25">
        <v>43735</v>
      </c>
      <c r="E56" s="10" t="s">
        <v>77</v>
      </c>
      <c r="F56" s="19" t="s">
        <v>78</v>
      </c>
      <c r="G56" s="11" t="s">
        <v>79</v>
      </c>
      <c r="H56" s="32">
        <v>97783880</v>
      </c>
      <c r="I56" s="11" t="s">
        <v>79</v>
      </c>
      <c r="J56" s="11" t="s">
        <v>79</v>
      </c>
      <c r="K56" s="7"/>
      <c r="L56" s="8"/>
      <c r="M56" s="9"/>
      <c r="N56" s="14"/>
      <c r="O56" s="27">
        <f t="shared" si="3"/>
        <v>43736</v>
      </c>
      <c r="P56" s="27">
        <f t="shared" si="4"/>
        <v>43808</v>
      </c>
      <c r="Q56" s="27">
        <f t="shared" si="5"/>
        <v>44101</v>
      </c>
    </row>
    <row r="57" spans="2:17" s="5" customFormat="1" ht="67.5" customHeight="1" x14ac:dyDescent="0.15">
      <c r="B57" s="12" t="s">
        <v>88</v>
      </c>
      <c r="C57" s="21" t="s">
        <v>21</v>
      </c>
      <c r="D57" s="25">
        <v>43735</v>
      </c>
      <c r="E57" s="10" t="s">
        <v>80</v>
      </c>
      <c r="F57" s="19" t="s">
        <v>78</v>
      </c>
      <c r="G57" s="11" t="s">
        <v>79</v>
      </c>
      <c r="H57" s="13">
        <v>281505062.88</v>
      </c>
      <c r="I57" s="11" t="s">
        <v>79</v>
      </c>
      <c r="J57" s="11" t="s">
        <v>79</v>
      </c>
      <c r="K57" s="7"/>
      <c r="L57" s="8"/>
      <c r="M57" s="9"/>
      <c r="N57" s="14"/>
      <c r="O57" s="27">
        <f t="shared" si="3"/>
        <v>43736</v>
      </c>
      <c r="P57" s="27">
        <f t="shared" si="4"/>
        <v>43808</v>
      </c>
      <c r="Q57" s="27">
        <f t="shared" si="5"/>
        <v>44101</v>
      </c>
    </row>
    <row r="58" spans="2:17" s="5" customFormat="1" ht="67.5" customHeight="1" x14ac:dyDescent="0.15">
      <c r="B58" s="12" t="s">
        <v>88</v>
      </c>
      <c r="C58" s="21" t="s">
        <v>21</v>
      </c>
      <c r="D58" s="25">
        <v>43735</v>
      </c>
      <c r="E58" s="10" t="s">
        <v>81</v>
      </c>
      <c r="F58" s="19" t="s">
        <v>78</v>
      </c>
      <c r="G58" s="11" t="s">
        <v>79</v>
      </c>
      <c r="H58" s="13">
        <v>27161857</v>
      </c>
      <c r="I58" s="11" t="s">
        <v>79</v>
      </c>
      <c r="J58" s="11" t="s">
        <v>79</v>
      </c>
      <c r="K58" s="7"/>
      <c r="L58" s="8"/>
      <c r="M58" s="9"/>
      <c r="N58" s="14"/>
      <c r="O58" s="27">
        <f t="shared" si="3"/>
        <v>43736</v>
      </c>
      <c r="P58" s="27">
        <f t="shared" si="4"/>
        <v>43808</v>
      </c>
      <c r="Q58" s="27">
        <f t="shared" si="5"/>
        <v>44101</v>
      </c>
    </row>
    <row r="59" spans="2:17" s="5" customFormat="1" ht="67.5" customHeight="1" x14ac:dyDescent="0.15">
      <c r="B59" s="12" t="s">
        <v>88</v>
      </c>
      <c r="C59" s="21" t="s">
        <v>21</v>
      </c>
      <c r="D59" s="25">
        <v>43735</v>
      </c>
      <c r="E59" s="10" t="s">
        <v>82</v>
      </c>
      <c r="F59" s="19" t="s">
        <v>78</v>
      </c>
      <c r="G59" s="11" t="s">
        <v>79</v>
      </c>
      <c r="H59" s="13">
        <v>12324312</v>
      </c>
      <c r="I59" s="11" t="s">
        <v>79</v>
      </c>
      <c r="J59" s="11" t="s">
        <v>79</v>
      </c>
      <c r="K59" s="7"/>
      <c r="L59" s="8"/>
      <c r="M59" s="9"/>
      <c r="N59" s="14"/>
      <c r="O59" s="27">
        <f t="shared" si="3"/>
        <v>43736</v>
      </c>
      <c r="P59" s="27">
        <f t="shared" si="4"/>
        <v>43808</v>
      </c>
      <c r="Q59" s="27">
        <f t="shared" si="5"/>
        <v>44101</v>
      </c>
    </row>
    <row r="60" spans="2:17" s="5" customFormat="1" ht="67.5" customHeight="1" x14ac:dyDescent="0.15">
      <c r="B60" s="12" t="s">
        <v>88</v>
      </c>
      <c r="C60" s="21" t="s">
        <v>21</v>
      </c>
      <c r="D60" s="25">
        <v>43735</v>
      </c>
      <c r="E60" s="10" t="s">
        <v>83</v>
      </c>
      <c r="F60" s="19" t="s">
        <v>78</v>
      </c>
      <c r="G60" s="11" t="s">
        <v>79</v>
      </c>
      <c r="H60" s="13">
        <v>44815796</v>
      </c>
      <c r="I60" s="11" t="s">
        <v>79</v>
      </c>
      <c r="J60" s="11" t="s">
        <v>79</v>
      </c>
      <c r="K60" s="7"/>
      <c r="L60" s="8"/>
      <c r="M60" s="9"/>
      <c r="N60" s="14"/>
      <c r="O60" s="27">
        <f t="shared" si="3"/>
        <v>43736</v>
      </c>
      <c r="P60" s="27">
        <f t="shared" si="4"/>
        <v>43808</v>
      </c>
      <c r="Q60" s="27">
        <f t="shared" si="5"/>
        <v>44101</v>
      </c>
    </row>
    <row r="61" spans="2:17" s="5" customFormat="1" ht="67.5" customHeight="1" x14ac:dyDescent="0.15">
      <c r="B61" s="12" t="s">
        <v>88</v>
      </c>
      <c r="C61" s="21" t="s">
        <v>21</v>
      </c>
      <c r="D61" s="25">
        <v>43735</v>
      </c>
      <c r="E61" s="10" t="s">
        <v>85</v>
      </c>
      <c r="F61" s="19" t="s">
        <v>78</v>
      </c>
      <c r="G61" s="11" t="s">
        <v>79</v>
      </c>
      <c r="H61" s="13">
        <v>17216465</v>
      </c>
      <c r="I61" s="11" t="s">
        <v>79</v>
      </c>
      <c r="J61" s="11" t="s">
        <v>79</v>
      </c>
      <c r="K61" s="7"/>
      <c r="L61" s="8"/>
      <c r="M61" s="9"/>
      <c r="N61" s="14"/>
      <c r="O61" s="27">
        <f t="shared" si="3"/>
        <v>43736</v>
      </c>
      <c r="P61" s="27">
        <f t="shared" si="4"/>
        <v>43808</v>
      </c>
      <c r="Q61" s="27">
        <f t="shared" si="5"/>
        <v>44101</v>
      </c>
    </row>
    <row r="62" spans="2:17" s="5" customFormat="1" ht="67.5" customHeight="1" x14ac:dyDescent="0.15">
      <c r="B62" s="12"/>
      <c r="C62" s="21" t="s">
        <v>21</v>
      </c>
      <c r="D62" s="25"/>
      <c r="E62" s="10"/>
      <c r="F62" s="7"/>
      <c r="G62" s="11" t="s">
        <v>20</v>
      </c>
      <c r="H62" s="13"/>
      <c r="I62" s="11" t="s">
        <v>20</v>
      </c>
      <c r="J62" s="11" t="s">
        <v>20</v>
      </c>
      <c r="K62" s="7"/>
      <c r="L62" s="8"/>
      <c r="M62" s="9"/>
      <c r="N62" s="14"/>
      <c r="O62" s="27">
        <f t="shared" si="3"/>
        <v>1</v>
      </c>
      <c r="P62" s="27">
        <f t="shared" ref="P62" si="6">O62+72</f>
        <v>73</v>
      </c>
      <c r="Q62" s="27">
        <f t="shared" ref="Q62" si="7">O62+365</f>
        <v>366</v>
      </c>
    </row>
    <row r="63" spans="2:17" s="2" customFormat="1" ht="38.25" customHeight="1" x14ac:dyDescent="0.15">
      <c r="B63" s="34" t="s">
        <v>16</v>
      </c>
      <c r="C63" s="35"/>
      <c r="D63" s="35"/>
      <c r="E63" s="35"/>
      <c r="F63" s="35"/>
      <c r="G63" s="5"/>
      <c r="H63" s="5"/>
    </row>
    <row r="64" spans="2:17" s="2" customFormat="1" ht="34.5" customHeight="1" x14ac:dyDescent="0.15">
      <c r="B64" s="20" t="s">
        <v>17</v>
      </c>
      <c r="C64" s="5"/>
      <c r="D64" s="5"/>
      <c r="E64" s="5"/>
      <c r="F64" s="5"/>
      <c r="G64" s="5"/>
      <c r="H64" s="5"/>
    </row>
    <row r="65" spans="2:8" s="2" customFormat="1" ht="34.5" customHeight="1" x14ac:dyDescent="0.15">
      <c r="B65" s="20" t="s">
        <v>18</v>
      </c>
      <c r="C65" s="5"/>
      <c r="D65" s="5"/>
      <c r="E65" s="5"/>
      <c r="F65" s="5"/>
      <c r="G65" s="5"/>
      <c r="H65" s="5"/>
    </row>
  </sheetData>
  <sortState ref="A7:Q61">
    <sortCondition ref="D7:D61"/>
  </sortState>
  <mergeCells count="15">
    <mergeCell ref="B63:F63"/>
    <mergeCell ref="G5:G6"/>
    <mergeCell ref="J5:J6"/>
    <mergeCell ref="H5:H6"/>
    <mergeCell ref="I5:I6"/>
    <mergeCell ref="B5:B6"/>
    <mergeCell ref="C5:C6"/>
    <mergeCell ref="D5:D6"/>
    <mergeCell ref="E5:E6"/>
    <mergeCell ref="F5:F6"/>
    <mergeCell ref="O5:O6"/>
    <mergeCell ref="P5:P6"/>
    <mergeCell ref="Q5:Q6"/>
    <mergeCell ref="K5:M5"/>
    <mergeCell ref="N5:N6"/>
  </mergeCells>
  <phoneticPr fontId="3"/>
  <dataValidations count="2">
    <dataValidation type="list" allowBlank="1" showInputMessage="1" showErrorMessage="1" sqref="K7:L33 K62:L62">
      <formula1>#REF!</formula1>
    </dataValidation>
    <dataValidation type="list" allowBlank="1" showInputMessage="1" showErrorMessage="1" sqref="K34:L61">
      <formula1>#REF!</formula1>
    </dataValidation>
  </dataValidations>
  <pageMargins left="0.78740157480314965" right="0.39370078740157483" top="0.59055118110236227" bottom="0.59055118110236227" header="0.51181102362204722" footer="0.51181102362204722"/>
  <pageSetup paperSize="9" scale="61" fitToHeight="0" orientation="landscape"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2019-10-30T00:24:26Z</dcterms:modified>
</cp:coreProperties>
</file>